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665E1008-F554-4AFD-B766-BB7E0C182CDA}" xr6:coauthVersionLast="36" xr6:coauthVersionMax="36" xr10:uidLastSave="{00000000-0000-0000-0000-000000000000}"/>
  <bookViews>
    <workbookView xWindow="0" yWindow="0" windowWidth="22260" windowHeight="12648" activeTab="3" xr2:uid="{00000000-000D-0000-FFFF-FFFF00000000}"/>
  </bookViews>
  <sheets>
    <sheet name="1 курс" sheetId="1" r:id="rId1"/>
    <sheet name="2 курс" sheetId="2" r:id="rId2"/>
    <sheet name="3 курс" sheetId="3" r:id="rId3"/>
    <sheet name="4 курс" sheetId="4" r:id="rId4"/>
    <sheet name="1 курс прискор. " sheetId="5" r:id="rId5"/>
    <sheet name="2 курс прискор. 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6" l="1"/>
  <c r="AR63" i="6"/>
  <c r="AQ62" i="6"/>
  <c r="AP61" i="6"/>
  <c r="AW59" i="6"/>
  <c r="AW60" i="6" s="1"/>
  <c r="AV59" i="6"/>
  <c r="AV60" i="6" s="1"/>
  <c r="AU59" i="6"/>
  <c r="AT59" i="6"/>
  <c r="AS59" i="6"/>
  <c r="AS60" i="6" s="1"/>
  <c r="AR59" i="6"/>
  <c r="AR60" i="6" s="1"/>
  <c r="AQ59" i="6"/>
  <c r="AP59" i="6"/>
  <c r="AP60" i="6" s="1"/>
  <c r="AK59" i="6"/>
  <c r="AM58" i="6"/>
  <c r="AM59" i="6" s="1"/>
  <c r="AL58" i="6"/>
  <c r="AK58" i="6"/>
  <c r="AJ58" i="6"/>
  <c r="AJ59" i="6" s="1"/>
  <c r="AI58" i="6"/>
  <c r="AI59" i="6" s="1"/>
  <c r="AH58" i="6"/>
  <c r="AE58" i="6"/>
  <c r="AE59" i="6" s="1"/>
  <c r="BE57" i="6"/>
  <c r="BD57" i="6"/>
  <c r="BC57" i="6"/>
  <c r="AN57" i="6"/>
  <c r="AG57" i="6"/>
  <c r="AF57" i="6"/>
  <c r="AF56" i="6"/>
  <c r="BA55" i="6"/>
  <c r="AZ55" i="6"/>
  <c r="AY55" i="6"/>
  <c r="AN55" i="6"/>
  <c r="AG55" i="6"/>
  <c r="AF55" i="6"/>
  <c r="AO55" i="6" s="1"/>
  <c r="BE54" i="6"/>
  <c r="BD54" i="6"/>
  <c r="BC54" i="6"/>
  <c r="BB54" i="6" s="1"/>
  <c r="AN54" i="6"/>
  <c r="AG54" i="6"/>
  <c r="AF54" i="6"/>
  <c r="AO54" i="6" s="1"/>
  <c r="BA53" i="6"/>
  <c r="BA58" i="6" s="1"/>
  <c r="BA59" i="6" s="1"/>
  <c r="AZ53" i="6"/>
  <c r="AZ58" i="6" s="1"/>
  <c r="AY53" i="6"/>
  <c r="AY58" i="6" s="1"/>
  <c r="AN53" i="6"/>
  <c r="AG53" i="6"/>
  <c r="AF53" i="6"/>
  <c r="AO53" i="6" s="1"/>
  <c r="BE52" i="6"/>
  <c r="BD52" i="6"/>
  <c r="BD58" i="6" s="1"/>
  <c r="BC52" i="6"/>
  <c r="BC58" i="6" s="1"/>
  <c r="AN52" i="6"/>
  <c r="AN58" i="6" s="1"/>
  <c r="AG52" i="6"/>
  <c r="AF52" i="6"/>
  <c r="AO52" i="6" s="1"/>
  <c r="BD49" i="6"/>
  <c r="AZ49" i="6"/>
  <c r="AM49" i="6"/>
  <c r="AL49" i="6"/>
  <c r="AK49" i="6"/>
  <c r="AJ49" i="6"/>
  <c r="AI49" i="6"/>
  <c r="AH49" i="6"/>
  <c r="AF49" i="6"/>
  <c r="AE49" i="6"/>
  <c r="BE48" i="6"/>
  <c r="BD48" i="6"/>
  <c r="BC48" i="6"/>
  <c r="BB48" i="6" s="1"/>
  <c r="AN48" i="6"/>
  <c r="AG48" i="6"/>
  <c r="AF48" i="6"/>
  <c r="AO48" i="6" s="1"/>
  <c r="BE47" i="6"/>
  <c r="BE49" i="6" s="1"/>
  <c r="BD47" i="6"/>
  <c r="BC47" i="6"/>
  <c r="AN47" i="6"/>
  <c r="AG47" i="6"/>
  <c r="AF47" i="6"/>
  <c r="BA46" i="6"/>
  <c r="BA49" i="6" s="1"/>
  <c r="AZ46" i="6"/>
  <c r="AY46" i="6"/>
  <c r="AY49" i="6" s="1"/>
  <c r="AN46" i="6"/>
  <c r="AN49" i="6" s="1"/>
  <c r="AG46" i="6"/>
  <c r="AF46" i="6"/>
  <c r="AO46" i="6" s="1"/>
  <c r="AW43" i="6"/>
  <c r="AV43" i="6"/>
  <c r="AU43" i="6"/>
  <c r="AT43" i="6"/>
  <c r="AS43" i="6"/>
  <c r="AR43" i="6"/>
  <c r="AQ43" i="6"/>
  <c r="AP43" i="6"/>
  <c r="BD42" i="6"/>
  <c r="AZ42" i="6"/>
  <c r="AN42" i="6"/>
  <c r="AM42" i="6"/>
  <c r="AL42" i="6"/>
  <c r="AL43" i="6" s="1"/>
  <c r="AK42" i="6"/>
  <c r="AJ42" i="6"/>
  <c r="AI42" i="6"/>
  <c r="AH42" i="6"/>
  <c r="AH43" i="6" s="1"/>
  <c r="AE42" i="6"/>
  <c r="AF41" i="6"/>
  <c r="AF40" i="6"/>
  <c r="BE39" i="6"/>
  <c r="BC39" i="6"/>
  <c r="BC42" i="6" s="1"/>
  <c r="BA39" i="6"/>
  <c r="BA42" i="6" s="1"/>
  <c r="AY39" i="6"/>
  <c r="AY42" i="6" s="1"/>
  <c r="AG39" i="6"/>
  <c r="AG42" i="6" s="1"/>
  <c r="AF39" i="6"/>
  <c r="AF38" i="6"/>
  <c r="AF37" i="6"/>
  <c r="AF34" i="6"/>
  <c r="AM32" i="6"/>
  <c r="AL32" i="6"/>
  <c r="AK32" i="6"/>
  <c r="AJ32" i="6"/>
  <c r="AI32" i="6"/>
  <c r="AH32" i="6"/>
  <c r="AE32" i="6"/>
  <c r="AF31" i="6"/>
  <c r="AF30" i="6"/>
  <c r="AF29" i="6"/>
  <c r="AF28" i="6"/>
  <c r="AF27" i="6"/>
  <c r="BE26" i="6"/>
  <c r="BD26" i="6"/>
  <c r="BC26" i="6"/>
  <c r="AG26" i="6"/>
  <c r="AF26" i="6"/>
  <c r="BE25" i="6"/>
  <c r="BE32" i="6" s="1"/>
  <c r="BD25" i="6"/>
  <c r="BC25" i="6"/>
  <c r="BB25" i="6" s="1"/>
  <c r="AN25" i="6"/>
  <c r="AN32" i="6" s="1"/>
  <c r="AG25" i="6"/>
  <c r="AF25" i="6"/>
  <c r="AO25" i="6" s="1"/>
  <c r="AN23" i="6"/>
  <c r="AM23" i="6"/>
  <c r="AL23" i="6"/>
  <c r="AK23" i="6"/>
  <c r="AJ23" i="6"/>
  <c r="AI23" i="6"/>
  <c r="AH23" i="6"/>
  <c r="AE23" i="6"/>
  <c r="BA22" i="6"/>
  <c r="AZ22" i="6"/>
  <c r="AY22" i="6"/>
  <c r="AO22" i="6"/>
  <c r="AG22" i="6"/>
  <c r="AF22" i="6"/>
  <c r="BA21" i="6"/>
  <c r="AZ21" i="6"/>
  <c r="AZ23" i="6" s="1"/>
  <c r="AY21" i="6"/>
  <c r="AG21" i="6"/>
  <c r="AG23" i="6" s="1"/>
  <c r="AF21" i="6"/>
  <c r="W60" i="5"/>
  <c r="AR50" i="5"/>
  <c r="AQ49" i="5"/>
  <c r="AP48" i="5"/>
  <c r="AT47" i="5"/>
  <c r="AW46" i="5"/>
  <c r="AW47" i="5" s="1"/>
  <c r="AV46" i="5"/>
  <c r="AV47" i="5" s="1"/>
  <c r="AU46" i="5"/>
  <c r="AU47" i="5" s="1"/>
  <c r="AT46" i="5"/>
  <c r="AS46" i="5"/>
  <c r="AS47" i="5" s="1"/>
  <c r="AR46" i="5"/>
  <c r="AR47" i="5" s="1"/>
  <c r="AQ46" i="5"/>
  <c r="AQ47" i="5" s="1"/>
  <c r="AP46" i="5"/>
  <c r="AP47" i="5" s="1"/>
  <c r="AN45" i="5"/>
  <c r="AM45" i="5"/>
  <c r="AM46" i="5" s="1"/>
  <c r="AM47" i="5" s="1"/>
  <c r="AL45" i="5"/>
  <c r="AK45" i="5"/>
  <c r="AJ45" i="5"/>
  <c r="AI45" i="5"/>
  <c r="AI46" i="5" s="1"/>
  <c r="AI47" i="5" s="1"/>
  <c r="AH45" i="5"/>
  <c r="AE45" i="5"/>
  <c r="BA44" i="5"/>
  <c r="AZ44" i="5"/>
  <c r="AY44" i="5"/>
  <c r="AG44" i="5"/>
  <c r="AF44" i="5"/>
  <c r="BE43" i="5"/>
  <c r="BD43" i="5"/>
  <c r="BC43" i="5"/>
  <c r="AG43" i="5"/>
  <c r="AF43" i="5"/>
  <c r="AO43" i="5" s="1"/>
  <c r="AO42" i="5"/>
  <c r="AF42" i="5"/>
  <c r="AF41" i="5"/>
  <c r="AF40" i="5"/>
  <c r="BA39" i="5"/>
  <c r="AZ39" i="5"/>
  <c r="AY39" i="5"/>
  <c r="AO39" i="5"/>
  <c r="AG39" i="5"/>
  <c r="AF39" i="5"/>
  <c r="AF38" i="5"/>
  <c r="BE37" i="5"/>
  <c r="BB37" i="5" s="1"/>
  <c r="BD37" i="5"/>
  <c r="BC37" i="5"/>
  <c r="AG37" i="5"/>
  <c r="AO37" i="5" s="1"/>
  <c r="AF37" i="5"/>
  <c r="BE36" i="5"/>
  <c r="BD36" i="5"/>
  <c r="BD45" i="5" s="1"/>
  <c r="BC36" i="5"/>
  <c r="BC45" i="5" s="1"/>
  <c r="AG36" i="5"/>
  <c r="AO36" i="5" s="1"/>
  <c r="AF36" i="5"/>
  <c r="BA35" i="5"/>
  <c r="BA45" i="5" s="1"/>
  <c r="AZ35" i="5"/>
  <c r="AZ45" i="5" s="1"/>
  <c r="AY35" i="5"/>
  <c r="AG35" i="5"/>
  <c r="AF35" i="5"/>
  <c r="AF34" i="5"/>
  <c r="AF33" i="5"/>
  <c r="AF32" i="5"/>
  <c r="BE30" i="5"/>
  <c r="BA30" i="5"/>
  <c r="AN30" i="5"/>
  <c r="AM30" i="5"/>
  <c r="AL30" i="5"/>
  <c r="AK30" i="5"/>
  <c r="AK46" i="5" s="1"/>
  <c r="AK47" i="5" s="1"/>
  <c r="AJ30" i="5"/>
  <c r="AI30" i="5"/>
  <c r="AH30" i="5"/>
  <c r="AE30" i="5"/>
  <c r="BE29" i="5"/>
  <c r="BD29" i="5"/>
  <c r="BC29" i="5"/>
  <c r="AG29" i="5"/>
  <c r="AG30" i="5" s="1"/>
  <c r="AF29" i="5"/>
  <c r="BA28" i="5"/>
  <c r="AZ28" i="5"/>
  <c r="AY28" i="5"/>
  <c r="AX28" i="5" s="1"/>
  <c r="AG28" i="5"/>
  <c r="AF28" i="5"/>
  <c r="BD27" i="5"/>
  <c r="BD30" i="5" s="1"/>
  <c r="BC27" i="5"/>
  <c r="AG27" i="5"/>
  <c r="AF27" i="5"/>
  <c r="AO27" i="5" s="1"/>
  <c r="AZ26" i="5"/>
  <c r="AZ30" i="5" s="1"/>
  <c r="AY26" i="5"/>
  <c r="AG26" i="5"/>
  <c r="AF26" i="5"/>
  <c r="AO26" i="5" s="1"/>
  <c r="AF25" i="5"/>
  <c r="BB24" i="5"/>
  <c r="AX24" i="5"/>
  <c r="AG24" i="5"/>
  <c r="AO24" i="5" s="1"/>
  <c r="AF24" i="5"/>
  <c r="AF23" i="5"/>
  <c r="AF22" i="5"/>
  <c r="AF21" i="5"/>
  <c r="U76" i="4"/>
  <c r="AB75" i="4"/>
  <c r="AA75" i="4"/>
  <c r="AB72" i="4"/>
  <c r="AA72" i="4"/>
  <c r="AB70" i="4"/>
  <c r="AA70" i="4"/>
  <c r="AB67" i="4"/>
  <c r="AB76" i="4" s="1"/>
  <c r="AA67" i="4"/>
  <c r="AR51" i="4"/>
  <c r="AQ50" i="4"/>
  <c r="AP49" i="4"/>
  <c r="AW47" i="4"/>
  <c r="AW48" i="4" s="1"/>
  <c r="AV47" i="4"/>
  <c r="AV48" i="4" s="1"/>
  <c r="AU47" i="4"/>
  <c r="AU48" i="4" s="1"/>
  <c r="AT47" i="4"/>
  <c r="AT48" i="4" s="1"/>
  <c r="AS47" i="4"/>
  <c r="AS48" i="4" s="1"/>
  <c r="AR47" i="4"/>
  <c r="AR48" i="4" s="1"/>
  <c r="AQ47" i="4"/>
  <c r="AP47" i="4"/>
  <c r="AP48" i="4" s="1"/>
  <c r="AM46" i="4"/>
  <c r="AM47" i="4" s="1"/>
  <c r="AL46" i="4"/>
  <c r="AL47" i="4" s="1"/>
  <c r="AK46" i="4"/>
  <c r="AJ46" i="4"/>
  <c r="AJ47" i="4" s="1"/>
  <c r="AI46" i="4"/>
  <c r="AI47" i="4" s="1"/>
  <c r="AH46" i="4"/>
  <c r="AH47" i="4" s="1"/>
  <c r="AE46" i="4"/>
  <c r="AG45" i="4"/>
  <c r="AF45" i="4"/>
  <c r="AO45" i="4" s="1"/>
  <c r="AG44" i="4"/>
  <c r="AF44" i="4"/>
  <c r="AO44" i="4" s="1"/>
  <c r="BE43" i="4"/>
  <c r="BD43" i="4"/>
  <c r="BC43" i="4"/>
  <c r="AG43" i="4"/>
  <c r="AF43" i="4"/>
  <c r="AO43" i="4" s="1"/>
  <c r="BE42" i="4"/>
  <c r="BB42" i="4" s="1"/>
  <c r="BD42" i="4"/>
  <c r="BC42" i="4"/>
  <c r="AG42" i="4"/>
  <c r="AF42" i="4"/>
  <c r="AG41" i="4"/>
  <c r="AF41" i="4"/>
  <c r="AO41" i="4" s="1"/>
  <c r="BE40" i="4"/>
  <c r="BD40" i="4"/>
  <c r="BC40" i="4"/>
  <c r="AG40" i="4"/>
  <c r="AF40" i="4"/>
  <c r="BA39" i="4"/>
  <c r="BA46" i="4" s="1"/>
  <c r="AZ39" i="4"/>
  <c r="AZ46" i="4" s="1"/>
  <c r="AY39" i="4"/>
  <c r="AX39" i="4" s="1"/>
  <c r="AX46" i="4" s="1"/>
  <c r="AG39" i="4"/>
  <c r="AF39" i="4"/>
  <c r="AO39" i="4" s="1"/>
  <c r="BE38" i="4"/>
  <c r="BC38" i="4"/>
  <c r="BB38" i="4" s="1"/>
  <c r="AG38" i="4"/>
  <c r="AG46" i="4" s="1"/>
  <c r="AF38" i="4"/>
  <c r="AZ34" i="4"/>
  <c r="AM34" i="4"/>
  <c r="AL34" i="4"/>
  <c r="AK34" i="4"/>
  <c r="AJ34" i="4"/>
  <c r="AI34" i="4"/>
  <c r="AH34" i="4"/>
  <c r="AE34" i="4"/>
  <c r="BA33" i="4"/>
  <c r="AZ33" i="4"/>
  <c r="AY33" i="4"/>
  <c r="AX33" i="4" s="1"/>
  <c r="AG33" i="4"/>
  <c r="AF33" i="4"/>
  <c r="BA32" i="4"/>
  <c r="BA34" i="4" s="1"/>
  <c r="AZ32" i="4"/>
  <c r="AY32" i="4"/>
  <c r="AG32" i="4"/>
  <c r="AG34" i="4" s="1"/>
  <c r="AF32" i="4"/>
  <c r="AR29" i="4"/>
  <c r="AQ29" i="4"/>
  <c r="AY28" i="4"/>
  <c r="AM28" i="4"/>
  <c r="AL28" i="4"/>
  <c r="AK28" i="4"/>
  <c r="AK29" i="4" s="1"/>
  <c r="AJ28" i="4"/>
  <c r="AI28" i="4"/>
  <c r="AH28" i="4"/>
  <c r="AE28" i="4"/>
  <c r="AE29" i="4" s="1"/>
  <c r="AZ27" i="4"/>
  <c r="AX27" i="4" s="1"/>
  <c r="AX28" i="4" s="1"/>
  <c r="AG27" i="4"/>
  <c r="AG28" i="4" s="1"/>
  <c r="AF27" i="4"/>
  <c r="AF28" i="4" s="1"/>
  <c r="AZ26" i="4"/>
  <c r="AX26" i="4" s="1"/>
  <c r="AG26" i="4"/>
  <c r="AO26" i="4" s="1"/>
  <c r="AF26" i="4"/>
  <c r="BA23" i="4"/>
  <c r="BA29" i="4" s="1"/>
  <c r="AM23" i="4"/>
  <c r="AL23" i="4"/>
  <c r="AK23" i="4"/>
  <c r="AJ23" i="4"/>
  <c r="AI23" i="4"/>
  <c r="AH23" i="4"/>
  <c r="AE23" i="4"/>
  <c r="AY22" i="4"/>
  <c r="AX22" i="4" s="1"/>
  <c r="AG22" i="4"/>
  <c r="AF22" i="4"/>
  <c r="AZ21" i="4"/>
  <c r="AZ23" i="4" s="1"/>
  <c r="AY21" i="4"/>
  <c r="AX21" i="4" s="1"/>
  <c r="AX23" i="4" s="1"/>
  <c r="AO21" i="4"/>
  <c r="AG21" i="4"/>
  <c r="AF21" i="4"/>
  <c r="AU56" i="3"/>
  <c r="AR53" i="3"/>
  <c r="AQ52" i="3"/>
  <c r="AP51" i="3"/>
  <c r="AW49" i="3"/>
  <c r="AV49" i="3"/>
  <c r="AU49" i="3"/>
  <c r="AT49" i="3"/>
  <c r="AS49" i="3"/>
  <c r="AR49" i="3"/>
  <c r="AQ49" i="3"/>
  <c r="AP49" i="3"/>
  <c r="AH49" i="3"/>
  <c r="BE48" i="3"/>
  <c r="BD48" i="3"/>
  <c r="BD49" i="3" s="1"/>
  <c r="AZ48" i="3"/>
  <c r="AM48" i="3"/>
  <c r="AL48" i="3"/>
  <c r="AK48" i="3"/>
  <c r="AK49" i="3" s="1"/>
  <c r="AJ48" i="3"/>
  <c r="AI48" i="3"/>
  <c r="AH48" i="3"/>
  <c r="AE48" i="3"/>
  <c r="BE47" i="3"/>
  <c r="BD47" i="3"/>
  <c r="BC47" i="3"/>
  <c r="AN47" i="3"/>
  <c r="AG47" i="3"/>
  <c r="AO47" i="3" s="1"/>
  <c r="AF47" i="3"/>
  <c r="BE46" i="3"/>
  <c r="BD46" i="3"/>
  <c r="BC46" i="3"/>
  <c r="BB46" i="3" s="1"/>
  <c r="AN46" i="3"/>
  <c r="AG46" i="3"/>
  <c r="AF46" i="3"/>
  <c r="BA45" i="3"/>
  <c r="BA48" i="3" s="1"/>
  <c r="BA49" i="3" s="1"/>
  <c r="AZ45" i="3"/>
  <c r="AY45" i="3"/>
  <c r="AY48" i="3" s="1"/>
  <c r="AN45" i="3"/>
  <c r="AN48" i="3" s="1"/>
  <c r="AG45" i="3"/>
  <c r="AO45" i="3" s="1"/>
  <c r="AF45" i="3"/>
  <c r="BE44" i="3"/>
  <c r="BD44" i="3"/>
  <c r="BC44" i="3"/>
  <c r="BC48" i="3" s="1"/>
  <c r="AN44" i="3"/>
  <c r="AG44" i="3"/>
  <c r="AF44" i="3"/>
  <c r="AF48" i="3" s="1"/>
  <c r="BC41" i="3"/>
  <c r="BA41" i="3"/>
  <c r="AN41" i="3"/>
  <c r="AM41" i="3"/>
  <c r="AL41" i="3"/>
  <c r="AL49" i="3" s="1"/>
  <c r="AK41" i="3"/>
  <c r="AJ41" i="3"/>
  <c r="AI41" i="3"/>
  <c r="AH41" i="3"/>
  <c r="AE41" i="3"/>
  <c r="BE40" i="3"/>
  <c r="BE41" i="3" s="1"/>
  <c r="BE49" i="3" s="1"/>
  <c r="BD40" i="3"/>
  <c r="BD41" i="3" s="1"/>
  <c r="BC40" i="3"/>
  <c r="AN40" i="3"/>
  <c r="AG40" i="3"/>
  <c r="AF40" i="3"/>
  <c r="BA39" i="3"/>
  <c r="AZ39" i="3"/>
  <c r="AZ41" i="3" s="1"/>
  <c r="AY39" i="3"/>
  <c r="AY41" i="3" s="1"/>
  <c r="AN39" i="3"/>
  <c r="AG39" i="3"/>
  <c r="AF39" i="3"/>
  <c r="AO39" i="3" s="1"/>
  <c r="AW36" i="3"/>
  <c r="AV36" i="3"/>
  <c r="AV50" i="3" s="1"/>
  <c r="AU36" i="3"/>
  <c r="AT36" i="3"/>
  <c r="AT50" i="3" s="1"/>
  <c r="AS36" i="3"/>
  <c r="AR36" i="3"/>
  <c r="AR50" i="3" s="1"/>
  <c r="AQ36" i="3"/>
  <c r="AP36" i="3"/>
  <c r="AP50" i="3" s="1"/>
  <c r="AI36" i="3"/>
  <c r="AE36" i="3"/>
  <c r="BA35" i="3"/>
  <c r="AZ35" i="3"/>
  <c r="AY35" i="3"/>
  <c r="AN35" i="3"/>
  <c r="AM35" i="3"/>
  <c r="AM36" i="3" s="1"/>
  <c r="AL35" i="3"/>
  <c r="AK35" i="3"/>
  <c r="AI35" i="3"/>
  <c r="AH35" i="3"/>
  <c r="AH36" i="3" s="1"/>
  <c r="AH50" i="3" s="1"/>
  <c r="AE35" i="3"/>
  <c r="BB34" i="3"/>
  <c r="AX34" i="3"/>
  <c r="AX35" i="3" s="1"/>
  <c r="AJ34" i="3"/>
  <c r="AJ35" i="3" s="1"/>
  <c r="AG34" i="3"/>
  <c r="AF34" i="3"/>
  <c r="BE32" i="3"/>
  <c r="BE35" i="3" s="1"/>
  <c r="BE36" i="3" s="1"/>
  <c r="BD32" i="3"/>
  <c r="BD35" i="3" s="1"/>
  <c r="BC32" i="3"/>
  <c r="AG32" i="3"/>
  <c r="AG35" i="3" s="1"/>
  <c r="AF32" i="3"/>
  <c r="AF35" i="3" s="1"/>
  <c r="AM29" i="3"/>
  <c r="AL29" i="3"/>
  <c r="AK29" i="3"/>
  <c r="AJ29" i="3"/>
  <c r="AI29" i="3"/>
  <c r="AH29" i="3"/>
  <c r="AE29" i="3"/>
  <c r="BE28" i="3"/>
  <c r="BD28" i="3"/>
  <c r="BC28" i="3"/>
  <c r="AO28" i="3"/>
  <c r="AN28" i="3"/>
  <c r="AN29" i="3" s="1"/>
  <c r="AN36" i="3" s="1"/>
  <c r="AG28" i="3"/>
  <c r="AF28" i="3"/>
  <c r="BA27" i="3"/>
  <c r="AZ27" i="3"/>
  <c r="AY27" i="3"/>
  <c r="AG27" i="3"/>
  <c r="AF27" i="3"/>
  <c r="AG26" i="3"/>
  <c r="AF26" i="3"/>
  <c r="BE25" i="3"/>
  <c r="BE29" i="3" s="1"/>
  <c r="BD25" i="3"/>
  <c r="BD29" i="3" s="1"/>
  <c r="BC25" i="3"/>
  <c r="AG25" i="3"/>
  <c r="AF25" i="3"/>
  <c r="AO25" i="3" s="1"/>
  <c r="BA24" i="3"/>
  <c r="AX24" i="3" s="1"/>
  <c r="AZ24" i="3"/>
  <c r="AY24" i="3"/>
  <c r="AG24" i="3"/>
  <c r="AO24" i="3" s="1"/>
  <c r="AF24" i="3"/>
  <c r="BA23" i="3"/>
  <c r="AZ23" i="3"/>
  <c r="AY23" i="3"/>
  <c r="AX23" i="3" s="1"/>
  <c r="AG23" i="3"/>
  <c r="AF23" i="3"/>
  <c r="AF22" i="3"/>
  <c r="AO22" i="3" s="1"/>
  <c r="BA21" i="3"/>
  <c r="BA29" i="3" s="1"/>
  <c r="AZ21" i="3"/>
  <c r="AY21" i="3"/>
  <c r="AG21" i="3"/>
  <c r="AO21" i="3" s="1"/>
  <c r="AF21" i="3"/>
  <c r="AU65" i="2"/>
  <c r="AR62" i="2"/>
  <c r="AQ61" i="2"/>
  <c r="AP60" i="2"/>
  <c r="AW58" i="2"/>
  <c r="AV58" i="2"/>
  <c r="AV59" i="2" s="1"/>
  <c r="AU58" i="2"/>
  <c r="AU59" i="2" s="1"/>
  <c r="AT58" i="2"/>
  <c r="AS58" i="2"/>
  <c r="AS59" i="2" s="1"/>
  <c r="AR58" i="2"/>
  <c r="AR59" i="2" s="1"/>
  <c r="AQ58" i="2"/>
  <c r="AQ59" i="2" s="1"/>
  <c r="AP58" i="2"/>
  <c r="BD57" i="2"/>
  <c r="AZ57" i="2"/>
  <c r="AN57" i="2"/>
  <c r="AN58" i="2" s="1"/>
  <c r="AM57" i="2"/>
  <c r="AL57" i="2"/>
  <c r="AL58" i="2" s="1"/>
  <c r="AK57" i="2"/>
  <c r="AJ57" i="2"/>
  <c r="AJ58" i="2" s="1"/>
  <c r="AI57" i="2"/>
  <c r="AH57" i="2"/>
  <c r="AH58" i="2" s="1"/>
  <c r="AE57" i="2"/>
  <c r="BE56" i="2"/>
  <c r="BE57" i="2" s="1"/>
  <c r="BE58" i="2" s="1"/>
  <c r="BD56" i="2"/>
  <c r="BC56" i="2"/>
  <c r="BC57" i="2" s="1"/>
  <c r="AG56" i="2"/>
  <c r="AF56" i="2"/>
  <c r="AO56" i="2" s="1"/>
  <c r="BA54" i="2"/>
  <c r="BA57" i="2" s="1"/>
  <c r="AZ54" i="2"/>
  <c r="AX54" i="2" s="1"/>
  <c r="AX57" i="2" s="1"/>
  <c r="AY54" i="2"/>
  <c r="AY57" i="2" s="1"/>
  <c r="AG54" i="2"/>
  <c r="AF54" i="2"/>
  <c r="AO54" i="2" s="1"/>
  <c r="AO57" i="2" s="1"/>
  <c r="BE51" i="2"/>
  <c r="BA51" i="2"/>
  <c r="AN51" i="2"/>
  <c r="AM51" i="2"/>
  <c r="AL51" i="2"/>
  <c r="AK51" i="2"/>
  <c r="AJ51" i="2"/>
  <c r="AI51" i="2"/>
  <c r="AH51" i="2"/>
  <c r="AE51" i="2"/>
  <c r="BE50" i="2"/>
  <c r="BD50" i="2"/>
  <c r="BC50" i="2"/>
  <c r="AG50" i="2"/>
  <c r="AF50" i="2"/>
  <c r="BE49" i="2"/>
  <c r="BD49" i="2"/>
  <c r="BC49" i="2"/>
  <c r="AG49" i="2"/>
  <c r="AF49" i="2"/>
  <c r="AO49" i="2" s="1"/>
  <c r="BE48" i="2"/>
  <c r="BD48" i="2"/>
  <c r="BC48" i="2"/>
  <c r="BB48" i="2"/>
  <c r="AG48" i="2"/>
  <c r="AF48" i="2"/>
  <c r="AO48" i="2" s="1"/>
  <c r="BE47" i="2"/>
  <c r="BD47" i="2"/>
  <c r="BD51" i="2" s="1"/>
  <c r="BC47" i="2"/>
  <c r="BC51" i="2" s="1"/>
  <c r="AO47" i="2"/>
  <c r="AG47" i="2"/>
  <c r="AF47" i="2"/>
  <c r="BA45" i="2"/>
  <c r="AZ45" i="2"/>
  <c r="AY45" i="2"/>
  <c r="AG45" i="2"/>
  <c r="AF45" i="2"/>
  <c r="AO45" i="2" s="1"/>
  <c r="BA44" i="2"/>
  <c r="AZ44" i="2"/>
  <c r="AY44" i="2"/>
  <c r="AG44" i="2"/>
  <c r="AF44" i="2"/>
  <c r="AO44" i="2" s="1"/>
  <c r="BA43" i="2"/>
  <c r="AZ43" i="2"/>
  <c r="AY43" i="2"/>
  <c r="AX43" i="2"/>
  <c r="AG43" i="2"/>
  <c r="AF43" i="2"/>
  <c r="AO43" i="2" s="1"/>
  <c r="BA41" i="2"/>
  <c r="AZ41" i="2"/>
  <c r="AY41" i="2"/>
  <c r="AO41" i="2"/>
  <c r="AG41" i="2"/>
  <c r="AF41" i="2"/>
  <c r="BA40" i="2"/>
  <c r="AZ40" i="2"/>
  <c r="AY40" i="2"/>
  <c r="AG40" i="2"/>
  <c r="AF40" i="2"/>
  <c r="BA39" i="2"/>
  <c r="AZ39" i="2"/>
  <c r="AZ51" i="2" s="1"/>
  <c r="AY39" i="2"/>
  <c r="AG39" i="2"/>
  <c r="AG51" i="2" s="1"/>
  <c r="AF39" i="2"/>
  <c r="AF51" i="2" s="1"/>
  <c r="AW35" i="2"/>
  <c r="AV35" i="2"/>
  <c r="AU35" i="2"/>
  <c r="AT35" i="2"/>
  <c r="AT59" i="2" s="1"/>
  <c r="AS35" i="2"/>
  <c r="AR35" i="2"/>
  <c r="AQ35" i="2"/>
  <c r="AP35" i="2"/>
  <c r="AP59" i="2" s="1"/>
  <c r="AN34" i="2"/>
  <c r="AM34" i="2"/>
  <c r="AM35" i="2" s="1"/>
  <c r="AL34" i="2"/>
  <c r="AL35" i="2" s="1"/>
  <c r="AK34" i="2"/>
  <c r="AJ34" i="2"/>
  <c r="AI34" i="2"/>
  <c r="AI35" i="2" s="1"/>
  <c r="AH34" i="2"/>
  <c r="AH35" i="2" s="1"/>
  <c r="AE34" i="2"/>
  <c r="BA33" i="2"/>
  <c r="AZ33" i="2"/>
  <c r="AY33" i="2"/>
  <c r="AX33" i="2" s="1"/>
  <c r="AG33" i="2"/>
  <c r="AF33" i="2"/>
  <c r="BE32" i="2"/>
  <c r="BD32" i="2"/>
  <c r="BC32" i="2"/>
  <c r="AG32" i="2"/>
  <c r="AF32" i="2"/>
  <c r="AO32" i="2" s="1"/>
  <c r="BE31" i="2"/>
  <c r="BB31" i="2" s="1"/>
  <c r="BD31" i="2"/>
  <c r="BC31" i="2"/>
  <c r="AO31" i="2"/>
  <c r="AG31" i="2"/>
  <c r="AF31" i="2"/>
  <c r="BE30" i="2"/>
  <c r="BD30" i="2"/>
  <c r="BB30" i="2" s="1"/>
  <c r="BC30" i="2"/>
  <c r="AG30" i="2"/>
  <c r="AF30" i="2"/>
  <c r="AO30" i="2" s="1"/>
  <c r="BE29" i="2"/>
  <c r="BD29" i="2"/>
  <c r="BC29" i="2"/>
  <c r="AG29" i="2"/>
  <c r="AF29" i="2"/>
  <c r="AO29" i="2" s="1"/>
  <c r="BE28" i="2"/>
  <c r="BD28" i="2"/>
  <c r="BC28" i="2"/>
  <c r="BB28" i="2" s="1"/>
  <c r="AG28" i="2"/>
  <c r="AF28" i="2"/>
  <c r="BA27" i="2"/>
  <c r="AZ27" i="2"/>
  <c r="AY27" i="2"/>
  <c r="AX27" i="2" s="1"/>
  <c r="AG27" i="2"/>
  <c r="AF27" i="2"/>
  <c r="AO27" i="2" s="1"/>
  <c r="BA26" i="2"/>
  <c r="AZ26" i="2"/>
  <c r="AY26" i="2"/>
  <c r="AO26" i="2"/>
  <c r="AG26" i="2"/>
  <c r="AF26" i="2"/>
  <c r="BE24" i="2"/>
  <c r="BD24" i="2"/>
  <c r="BC24" i="2"/>
  <c r="AN24" i="2"/>
  <c r="AM24" i="2"/>
  <c r="AL24" i="2"/>
  <c r="AK24" i="2"/>
  <c r="AI24" i="2"/>
  <c r="AH24" i="2"/>
  <c r="AE24" i="2"/>
  <c r="BA23" i="2"/>
  <c r="AZ23" i="2"/>
  <c r="AZ24" i="2" s="1"/>
  <c r="AY23" i="2"/>
  <c r="AG23" i="2"/>
  <c r="AF23" i="2"/>
  <c r="AO23" i="2" s="1"/>
  <c r="BB22" i="2"/>
  <c r="AX22" i="2"/>
  <c r="AG22" i="2"/>
  <c r="AF22" i="2"/>
  <c r="AO22" i="2" s="1"/>
  <c r="BB21" i="2"/>
  <c r="BB24" i="2" s="1"/>
  <c r="BA21" i="2"/>
  <c r="AY21" i="2"/>
  <c r="AY24" i="2" s="1"/>
  <c r="AJ21" i="2"/>
  <c r="AG21" i="2" s="1"/>
  <c r="AG24" i="2" s="1"/>
  <c r="AF21" i="2"/>
  <c r="AQ40" i="1"/>
  <c r="AQ42" i="1" s="1"/>
  <c r="AP40" i="1"/>
  <c r="AP41" i="1" s="1"/>
  <c r="AU39" i="1"/>
  <c r="AU40" i="1" s="1"/>
  <c r="AU46" i="1" s="1"/>
  <c r="AR39" i="1"/>
  <c r="AR40" i="1" s="1"/>
  <c r="AR43" i="1" s="1"/>
  <c r="AQ39" i="1"/>
  <c r="AP39" i="1"/>
  <c r="BE38" i="1"/>
  <c r="BD38" i="1"/>
  <c r="BC38" i="1"/>
  <c r="BB38" i="1"/>
  <c r="BA38" i="1"/>
  <c r="BA39" i="1" s="1"/>
  <c r="BA40" i="1" s="1"/>
  <c r="AZ38" i="1"/>
  <c r="AZ39" i="1" s="1"/>
  <c r="AZ40" i="1" s="1"/>
  <c r="AY38" i="1"/>
  <c r="AY39" i="1" s="1"/>
  <c r="AY40" i="1" s="1"/>
  <c r="AL38" i="1"/>
  <c r="AJ38" i="1"/>
  <c r="AJ39" i="1" s="1"/>
  <c r="AJ40" i="1" s="1"/>
  <c r="AH38" i="1"/>
  <c r="AH39" i="1" s="1"/>
  <c r="AH40" i="1" s="1"/>
  <c r="AE38" i="1"/>
  <c r="AE39" i="1" s="1"/>
  <c r="AE40" i="1" s="1"/>
  <c r="AG37" i="1"/>
  <c r="AF37" i="1"/>
  <c r="AO37" i="1" s="1"/>
  <c r="AG36" i="1"/>
  <c r="AF36" i="1"/>
  <c r="AG35" i="1"/>
  <c r="AF35" i="1"/>
  <c r="AO35" i="1" s="1"/>
  <c r="AX34" i="1"/>
  <c r="AX38" i="1" s="1"/>
  <c r="AG34" i="1"/>
  <c r="AF34" i="1"/>
  <c r="AO34" i="1" s="1"/>
  <c r="BE32" i="1"/>
  <c r="BD32" i="1"/>
  <c r="BC32" i="1"/>
  <c r="BA32" i="1"/>
  <c r="AZ32" i="1"/>
  <c r="AY32" i="1"/>
  <c r="AL32" i="1"/>
  <c r="AJ32" i="1"/>
  <c r="AH32" i="1"/>
  <c r="AE32" i="1"/>
  <c r="BB31" i="1"/>
  <c r="AG31" i="1"/>
  <c r="AF31" i="1"/>
  <c r="AG30" i="1"/>
  <c r="AF30" i="1"/>
  <c r="AO30" i="1" s="1"/>
  <c r="AG29" i="1"/>
  <c r="AF29" i="1"/>
  <c r="AO29" i="1" s="1"/>
  <c r="BB28" i="1"/>
  <c r="AG28" i="1"/>
  <c r="AF28" i="1"/>
  <c r="AO28" i="1" s="1"/>
  <c r="AX27" i="1"/>
  <c r="AG27" i="1"/>
  <c r="AF27" i="1"/>
  <c r="AO27" i="1" s="1"/>
  <c r="BB26" i="1"/>
  <c r="AX26" i="1"/>
  <c r="AG26" i="1"/>
  <c r="AF26" i="1"/>
  <c r="BB25" i="1"/>
  <c r="AX25" i="1"/>
  <c r="AG25" i="1"/>
  <c r="AF25" i="1"/>
  <c r="BB24" i="1"/>
  <c r="BB32" i="1" s="1"/>
  <c r="BB39" i="1" s="1"/>
  <c r="BB40" i="1" s="1"/>
  <c r="AG24" i="1"/>
  <c r="AO24" i="1" s="1"/>
  <c r="AF24" i="1"/>
  <c r="AX23" i="1"/>
  <c r="AG23" i="1"/>
  <c r="AF23" i="1"/>
  <c r="AJ24" i="2" l="1"/>
  <c r="AJ35" i="2" s="1"/>
  <c r="AJ59" i="2" s="1"/>
  <c r="AH59" i="2"/>
  <c r="AL59" i="2"/>
  <c r="AN49" i="3"/>
  <c r="AL48" i="4"/>
  <c r="AM60" i="6"/>
  <c r="BE39" i="1"/>
  <c r="BE40" i="1" s="1"/>
  <c r="AG34" i="2"/>
  <c r="AG35" i="2" s="1"/>
  <c r="BE34" i="2"/>
  <c r="BE35" i="2" s="1"/>
  <c r="BC30" i="5"/>
  <c r="BB27" i="5"/>
  <c r="AN59" i="6"/>
  <c r="AN60" i="6" s="1"/>
  <c r="AZ59" i="6"/>
  <c r="AO23" i="1"/>
  <c r="AO31" i="1"/>
  <c r="BD34" i="2"/>
  <c r="BD35" i="2" s="1"/>
  <c r="BB29" i="2"/>
  <c r="BB49" i="2"/>
  <c r="AF45" i="5"/>
  <c r="AF46" i="5" s="1"/>
  <c r="AF47" i="5" s="1"/>
  <c r="BA46" i="5"/>
  <c r="BA47" i="5" s="1"/>
  <c r="BE42" i="6"/>
  <c r="BB39" i="6"/>
  <c r="BB42" i="6" s="1"/>
  <c r="AX32" i="1"/>
  <c r="AF32" i="1"/>
  <c r="AO36" i="1"/>
  <c r="AO38" i="1" s="1"/>
  <c r="BC39" i="1"/>
  <c r="BC40" i="1" s="1"/>
  <c r="AY34" i="2"/>
  <c r="AX40" i="2"/>
  <c r="AE58" i="2"/>
  <c r="AE59" i="2" s="1"/>
  <c r="AO27" i="3"/>
  <c r="AX39" i="3"/>
  <c r="AX41" i="3" s="1"/>
  <c r="AO40" i="3"/>
  <c r="AO41" i="3" s="1"/>
  <c r="AI49" i="3"/>
  <c r="AI50" i="3" s="1"/>
  <c r="AM49" i="3"/>
  <c r="AM50" i="3" s="1"/>
  <c r="BC49" i="3"/>
  <c r="AX29" i="4"/>
  <c r="AJ29" i="4"/>
  <c r="AJ48" i="4" s="1"/>
  <c r="AF34" i="4"/>
  <c r="AO32" i="4"/>
  <c r="AW59" i="2"/>
  <c r="AY29" i="3"/>
  <c r="AY36" i="3" s="1"/>
  <c r="BC35" i="3"/>
  <c r="BB32" i="3"/>
  <c r="BB35" i="3" s="1"/>
  <c r="AK36" i="3"/>
  <c r="AK50" i="3" s="1"/>
  <c r="AQ50" i="3"/>
  <c r="AU50" i="3"/>
  <c r="AG41" i="3"/>
  <c r="AG49" i="3" s="1"/>
  <c r="AG50" i="3" s="1"/>
  <c r="AJ49" i="3"/>
  <c r="AJ50" i="3" s="1"/>
  <c r="AY34" i="4"/>
  <c r="BE46" i="4"/>
  <c r="BE47" i="4" s="1"/>
  <c r="BE48" i="4" s="1"/>
  <c r="AZ47" i="4"/>
  <c r="BB43" i="5"/>
  <c r="AE46" i="5"/>
  <c r="AE47" i="5" s="1"/>
  <c r="BD59" i="6"/>
  <c r="BB57" i="6"/>
  <c r="AF58" i="6"/>
  <c r="AF59" i="6" s="1"/>
  <c r="AT60" i="6"/>
  <c r="AO25" i="1"/>
  <c r="AG38" i="1"/>
  <c r="AL39" i="1"/>
  <c r="AL40" i="1" s="1"/>
  <c r="AF34" i="2"/>
  <c r="AZ34" i="2"/>
  <c r="AZ35" i="2" s="1"/>
  <c r="BB32" i="2"/>
  <c r="AE35" i="2"/>
  <c r="AK35" i="2"/>
  <c r="AX39" i="2"/>
  <c r="AX51" i="2" s="1"/>
  <c r="AX58" i="2" s="1"/>
  <c r="AX45" i="2"/>
  <c r="AO50" i="2"/>
  <c r="AG57" i="2"/>
  <c r="AG58" i="2" s="1"/>
  <c r="AG59" i="2" s="1"/>
  <c r="BC29" i="3"/>
  <c r="BB25" i="3"/>
  <c r="AX27" i="3"/>
  <c r="AJ36" i="3"/>
  <c r="AL36" i="3"/>
  <c r="AL50" i="3" s="1"/>
  <c r="BB40" i="3"/>
  <c r="BB41" i="3" s="1"/>
  <c r="AG48" i="3"/>
  <c r="AY49" i="3"/>
  <c r="AO46" i="3"/>
  <c r="BB47" i="3"/>
  <c r="AZ49" i="3"/>
  <c r="AS50" i="3"/>
  <c r="AW50" i="3"/>
  <c r="AG23" i="4"/>
  <c r="AO22" i="4"/>
  <c r="AO23" i="4" s="1"/>
  <c r="AI29" i="4"/>
  <c r="AI48" i="4" s="1"/>
  <c r="AM29" i="4"/>
  <c r="AM48" i="4" s="1"/>
  <c r="AF46" i="4"/>
  <c r="AO38" i="4"/>
  <c r="BB40" i="4"/>
  <c r="BB46" i="4" s="1"/>
  <c r="BB47" i="4" s="1"/>
  <c r="BB48" i="4" s="1"/>
  <c r="AO29" i="5"/>
  <c r="AO30" i="5" s="1"/>
  <c r="AY45" i="5"/>
  <c r="AX39" i="5"/>
  <c r="AX44" i="5"/>
  <c r="AH46" i="5"/>
  <c r="AH47" i="5" s="1"/>
  <c r="AL46" i="5"/>
  <c r="AL47" i="5" s="1"/>
  <c r="AX21" i="6"/>
  <c r="AO26" i="6"/>
  <c r="AO32" i="6" s="1"/>
  <c r="AI43" i="6"/>
  <c r="AI60" i="6" s="1"/>
  <c r="AM43" i="6"/>
  <c r="AF42" i="6"/>
  <c r="AO39" i="6"/>
  <c r="AO42" i="6" s="1"/>
  <c r="AJ43" i="6"/>
  <c r="AG49" i="6"/>
  <c r="BC49" i="6"/>
  <c r="BC59" i="6" s="1"/>
  <c r="BD39" i="1"/>
  <c r="BD40" i="1" s="1"/>
  <c r="AO21" i="2"/>
  <c r="AO24" i="2" s="1"/>
  <c r="BA24" i="2"/>
  <c r="AX23" i="2"/>
  <c r="BA34" i="2"/>
  <c r="BA35" i="2" s="1"/>
  <c r="BA59" i="2" s="1"/>
  <c r="AO28" i="2"/>
  <c r="AO34" i="2" s="1"/>
  <c r="AO35" i="2" s="1"/>
  <c r="AO33" i="2"/>
  <c r="AN35" i="2"/>
  <c r="AN59" i="2" s="1"/>
  <c r="AO40" i="2"/>
  <c r="AX41" i="2"/>
  <c r="AX44" i="2"/>
  <c r="BB50" i="2"/>
  <c r="AK58" i="2"/>
  <c r="AK59" i="2" s="1"/>
  <c r="BA58" i="2"/>
  <c r="AI58" i="2"/>
  <c r="AI59" i="2" s="1"/>
  <c r="AM58" i="2"/>
  <c r="AM59" i="2" s="1"/>
  <c r="AF29" i="3"/>
  <c r="AF36" i="3" s="1"/>
  <c r="AZ29" i="3"/>
  <c r="AG29" i="3"/>
  <c r="AO26" i="3"/>
  <c r="BB28" i="3"/>
  <c r="AO34" i="3"/>
  <c r="AE49" i="3"/>
  <c r="AE50" i="3" s="1"/>
  <c r="AF23" i="4"/>
  <c r="AF29" i="4" s="1"/>
  <c r="AH29" i="4"/>
  <c r="AH48" i="4" s="1"/>
  <c r="AL29" i="4"/>
  <c r="AQ48" i="4"/>
  <c r="AO33" i="4"/>
  <c r="AO40" i="4"/>
  <c r="AO42" i="4"/>
  <c r="BB43" i="4"/>
  <c r="AE47" i="4"/>
  <c r="AK47" i="4"/>
  <c r="AK48" i="4" s="1"/>
  <c r="AA76" i="4"/>
  <c r="AF30" i="5"/>
  <c r="BB30" i="5"/>
  <c r="AX26" i="5"/>
  <c r="AX30" i="5" s="1"/>
  <c r="AO28" i="5"/>
  <c r="BB29" i="5"/>
  <c r="AG45" i="5"/>
  <c r="AG46" i="5" s="1"/>
  <c r="AG47" i="5" s="1"/>
  <c r="BE45" i="5"/>
  <c r="BE46" i="5" s="1"/>
  <c r="BE47" i="5" s="1"/>
  <c r="AO44" i="5"/>
  <c r="AJ46" i="5"/>
  <c r="AJ47" i="5" s="1"/>
  <c r="AN46" i="5"/>
  <c r="AN47" i="5" s="1"/>
  <c r="AF23" i="6"/>
  <c r="BA23" i="6"/>
  <c r="AX22" i="6"/>
  <c r="AG32" i="6"/>
  <c r="BD32" i="6"/>
  <c r="BD43" i="6" s="1"/>
  <c r="BD60" i="6" s="1"/>
  <c r="BB26" i="6"/>
  <c r="BB32" i="6" s="1"/>
  <c r="BB43" i="6" s="1"/>
  <c r="AE43" i="6"/>
  <c r="AK43" i="6"/>
  <c r="AK60" i="6" s="1"/>
  <c r="AO47" i="6"/>
  <c r="AO49" i="6" s="1"/>
  <c r="AG58" i="6"/>
  <c r="BE58" i="6"/>
  <c r="BE59" i="6" s="1"/>
  <c r="BE60" i="6" s="1"/>
  <c r="AX55" i="6"/>
  <c r="AO57" i="6"/>
  <c r="AO58" i="6" s="1"/>
  <c r="AO59" i="6" s="1"/>
  <c r="AH59" i="6"/>
  <c r="AL59" i="6"/>
  <c r="AQ60" i="6"/>
  <c r="AU60" i="6"/>
  <c r="BA43" i="6"/>
  <c r="BA60" i="6"/>
  <c r="AE60" i="6"/>
  <c r="AJ60" i="6"/>
  <c r="AG43" i="6"/>
  <c r="AN43" i="6"/>
  <c r="BE43" i="6"/>
  <c r="BC43" i="6"/>
  <c r="AZ43" i="6"/>
  <c r="AZ60" i="6" s="1"/>
  <c r="AG59" i="6"/>
  <c r="AG60" i="6" s="1"/>
  <c r="AY59" i="6"/>
  <c r="AH60" i="6"/>
  <c r="AL60" i="6"/>
  <c r="AO21" i="6"/>
  <c r="AO23" i="6" s="1"/>
  <c r="AY23" i="6"/>
  <c r="AY43" i="6" s="1"/>
  <c r="AF32" i="6"/>
  <c r="AX39" i="6"/>
  <c r="AX42" i="6" s="1"/>
  <c r="BC32" i="6"/>
  <c r="BB52" i="6"/>
  <c r="AX53" i="6"/>
  <c r="AX58" i="6" s="1"/>
  <c r="AX46" i="6"/>
  <c r="AX49" i="6" s="1"/>
  <c r="BB47" i="6"/>
  <c r="BB49" i="6" s="1"/>
  <c r="AZ46" i="5"/>
  <c r="AZ47" i="5" s="1"/>
  <c r="BC46" i="5"/>
  <c r="BC47" i="5" s="1"/>
  <c r="BD46" i="5"/>
  <c r="BD47" i="5" s="1"/>
  <c r="AY30" i="5"/>
  <c r="AY46" i="5" s="1"/>
  <c r="AY47" i="5" s="1"/>
  <c r="AO35" i="5"/>
  <c r="AO45" i="5" s="1"/>
  <c r="BB36" i="5"/>
  <c r="AX35" i="5"/>
  <c r="AX45" i="5" s="1"/>
  <c r="AG29" i="4"/>
  <c r="AF47" i="4"/>
  <c r="AO46" i="4"/>
  <c r="AG47" i="4"/>
  <c r="BA47" i="4"/>
  <c r="BA48" i="4" s="1"/>
  <c r="AE48" i="4"/>
  <c r="AZ28" i="4"/>
  <c r="AZ29" i="4" s="1"/>
  <c r="AZ48" i="4" s="1"/>
  <c r="AX32" i="4"/>
  <c r="AX34" i="4" s="1"/>
  <c r="AX47" i="4" s="1"/>
  <c r="BD46" i="4"/>
  <c r="BD47" i="4" s="1"/>
  <c r="BD48" i="4" s="1"/>
  <c r="AY23" i="4"/>
  <c r="AY29" i="4" s="1"/>
  <c r="AY46" i="4"/>
  <c r="AY47" i="4" s="1"/>
  <c r="AO27" i="4"/>
  <c r="AO28" i="4" s="1"/>
  <c r="BC46" i="4"/>
  <c r="BC47" i="4" s="1"/>
  <c r="BC48" i="4" s="1"/>
  <c r="BC36" i="3"/>
  <c r="BC50" i="3"/>
  <c r="BD36" i="3"/>
  <c r="BD50" i="3" s="1"/>
  <c r="AG36" i="3"/>
  <c r="AZ36" i="3"/>
  <c r="AN50" i="3"/>
  <c r="BA36" i="3"/>
  <c r="BA50" i="3" s="1"/>
  <c r="AY50" i="3"/>
  <c r="AZ50" i="3"/>
  <c r="BE50" i="3"/>
  <c r="AX21" i="3"/>
  <c r="AX29" i="3" s="1"/>
  <c r="AX36" i="3" s="1"/>
  <c r="AO23" i="3"/>
  <c r="AO29" i="3" s="1"/>
  <c r="AO44" i="3"/>
  <c r="AO48" i="3" s="1"/>
  <c r="AF41" i="3"/>
  <c r="AF49" i="3" s="1"/>
  <c r="AO32" i="3"/>
  <c r="AO35" i="3" s="1"/>
  <c r="BB44" i="3"/>
  <c r="AX45" i="3"/>
  <c r="AX48" i="3" s="1"/>
  <c r="AX49" i="3" s="1"/>
  <c r="BE59" i="2"/>
  <c r="AY35" i="2"/>
  <c r="BB34" i="2"/>
  <c r="BB35" i="2" s="1"/>
  <c r="AZ58" i="2"/>
  <c r="AZ59" i="2" s="1"/>
  <c r="BC58" i="2"/>
  <c r="BD58" i="2"/>
  <c r="AF24" i="2"/>
  <c r="AF35" i="2" s="1"/>
  <c r="AX26" i="2"/>
  <c r="AX34" i="2" s="1"/>
  <c r="BB47" i="2"/>
  <c r="BB51" i="2" s="1"/>
  <c r="AF57" i="2"/>
  <c r="AF58" i="2" s="1"/>
  <c r="BC34" i="2"/>
  <c r="BC35" i="2" s="1"/>
  <c r="AO39" i="2"/>
  <c r="AO51" i="2" s="1"/>
  <c r="AO58" i="2" s="1"/>
  <c r="AY51" i="2"/>
  <c r="AY58" i="2" s="1"/>
  <c r="AY59" i="2" s="1"/>
  <c r="AX21" i="2"/>
  <c r="AX24" i="2" s="1"/>
  <c r="BB56" i="2"/>
  <c r="BB57" i="2" s="1"/>
  <c r="BB58" i="2" s="1"/>
  <c r="BB59" i="2" s="1"/>
  <c r="AX39" i="1"/>
  <c r="AX40" i="1" s="1"/>
  <c r="AF38" i="1"/>
  <c r="AF39" i="1" s="1"/>
  <c r="AF40" i="1" s="1"/>
  <c r="AG32" i="1"/>
  <c r="AG39" i="1" s="1"/>
  <c r="AG40" i="1" s="1"/>
  <c r="AO26" i="1"/>
  <c r="AO49" i="3" l="1"/>
  <c r="BB29" i="3"/>
  <c r="BB36" i="3" s="1"/>
  <c r="BB50" i="3" s="1"/>
  <c r="BD59" i="2"/>
  <c r="BB48" i="3"/>
  <c r="BB49" i="3" s="1"/>
  <c r="AG48" i="4"/>
  <c r="AX46" i="5"/>
  <c r="AX47" i="5" s="1"/>
  <c r="AF43" i="6"/>
  <c r="AF60" i="6" s="1"/>
  <c r="BB45" i="5"/>
  <c r="BB46" i="5" s="1"/>
  <c r="BB47" i="5" s="1"/>
  <c r="BB58" i="6"/>
  <c r="BB59" i="6" s="1"/>
  <c r="BB60" i="6" s="1"/>
  <c r="BC60" i="6"/>
  <c r="AX23" i="6"/>
  <c r="AX43" i="6" s="1"/>
  <c r="AO34" i="4"/>
  <c r="AO47" i="4" s="1"/>
  <c r="AO48" i="4" s="1"/>
  <c r="AO32" i="1"/>
  <c r="AO59" i="2"/>
  <c r="AX35" i="2"/>
  <c r="AX59" i="2" s="1"/>
  <c r="AF50" i="3"/>
  <c r="AO29" i="4"/>
  <c r="AX48" i="4"/>
  <c r="AO43" i="6"/>
  <c r="AO60" i="6" s="1"/>
  <c r="AY60" i="6"/>
  <c r="AX59" i="6"/>
  <c r="AO46" i="5"/>
  <c r="AO47" i="5" s="1"/>
  <c r="AY48" i="4"/>
  <c r="AF48" i="4"/>
  <c r="AX50" i="3"/>
  <c r="AO36" i="3"/>
  <c r="AF59" i="2"/>
  <c r="BC59" i="2"/>
  <c r="AO39" i="1"/>
  <c r="AO40" i="1" s="1"/>
  <c r="AX60" i="6" l="1"/>
  <c r="AO50" i="3"/>
</calcChain>
</file>

<file path=xl/sharedStrings.xml><?xml version="1.0" encoding="utf-8"?>
<sst xmlns="http://schemas.openxmlformats.org/spreadsheetml/2006/main" count="962" uniqueCount="365">
  <si>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</si>
  <si>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</si>
  <si>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</si>
  <si>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на 2020/ 2021 навчальний рік   </t>
  </si>
  <si>
    <t xml:space="preserve">   Проректор з навчальної роботи  КПІ  
           ім.  Ігоря Сікорського</t>
  </si>
  <si>
    <t>прийом 2020 року</t>
  </si>
  <si>
    <t>Факультет (інститут)</t>
  </si>
  <si>
    <t>інженерно-хімічний</t>
  </si>
  <si>
    <t>Спеціальність  (код і назва)</t>
  </si>
  <si>
    <t>-</t>
  </si>
  <si>
    <t>133 Галузеве машинобудування</t>
  </si>
  <si>
    <t>Форма навчання</t>
  </si>
  <si>
    <t>очна (денна)</t>
  </si>
  <si>
    <t xml:space="preserve">                  _________________Анатолій МЕЛЬНИЧЕНКО                                       </t>
  </si>
  <si>
    <r>
      <t xml:space="preserve"> за  освітньо-професійною  програмою </t>
    </r>
    <r>
      <rPr>
        <b/>
        <sz val="28"/>
        <rFont val="Arial"/>
        <family val="2"/>
        <charset val="204"/>
      </rPr>
      <t>Інжиніринг обладнання виробництва полімерних та будівельних матеріалів і виробів;                                Комп'ютерно-інтегровані технології проектування обладнання хімічної інженерії</t>
    </r>
  </si>
  <si>
    <t>Термін навчання</t>
  </si>
  <si>
    <t>3 роки 10 міс.(4 н.р)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</si>
  <si>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</si>
  <si>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t>Освітній  ступень</t>
  </si>
  <si>
    <t>бакалавр</t>
  </si>
  <si>
    <t>Кваліфікація</t>
  </si>
  <si>
    <t>бакалавр з галузевого машинобудування</t>
  </si>
  <si>
    <t>Випускова кафедра</t>
  </si>
  <si>
    <t>Хімічного, полімерного і силікатного машинобудування</t>
  </si>
  <si>
    <t>Машин та апаратів хімічних і нафтопереробних виробництв</t>
  </si>
  <si>
    <t>№ п/п</t>
  </si>
  <si>
    <t>Освітні компоненти
(навчальні дисципліни, курсові проекти (роботи), практики, кваліфікаційна робота)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</si>
  <si>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</si>
  <si>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</si>
  <si>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</si>
  <si>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</si>
  <si>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</si>
  <si>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</si>
  <si>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</si>
  <si>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ЛП-01 (27), ЛП-02 (20), ЛН-01 (20), ЛБ-01 (20)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</si>
  <si>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</si>
  <si>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</si>
  <si>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</si>
  <si>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</si>
  <si>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</si>
  <si>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</si>
  <si>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</si>
  <si>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</si>
  <si>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</si>
  <si>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</si>
  <si>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</si>
  <si>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</si>
  <si>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</si>
  <si>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</si>
  <si>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</si>
  <si>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</si>
  <si>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 xml:space="preserve">Лабораторні
</t>
  </si>
  <si>
    <t>Індивідуальні заняття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</si>
  <si>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</si>
  <si>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</si>
  <si>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</si>
  <si>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</si>
  <si>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</si>
  <si>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</si>
  <si>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</si>
  <si>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 xml:space="preserve">Лабора-торні </t>
  </si>
  <si>
    <t>1. НОРМАТИВНІ  освітні  компоненти</t>
  </si>
  <si>
    <t>І.1. Цикл загальної  підготовки</t>
  </si>
  <si>
    <t>Україна в контексті історичного розвитку Європи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</si>
  <si>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</si>
  <si>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</si>
  <si>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</si>
  <si>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Фізичне виховання - 1</t>
  </si>
  <si>
    <t>Спортивного вдосконалення</t>
  </si>
  <si>
    <t>Іноземна мова-1. Практичний курс іноземної мови</t>
  </si>
  <si>
    <t>Англійської мови технічного спрямування № 2</t>
  </si>
  <si>
    <t>Математика - 1. Аналітична геометрія. Диференціальне та інтегральне числення</t>
  </si>
  <si>
    <t>Математичної фізики</t>
  </si>
  <si>
    <t>Математика - 2. Функції багатьох змінних. Ряди. Теорія ймовірностей</t>
  </si>
  <si>
    <t>Хімія</t>
  </si>
  <si>
    <t>Загальної та неорганічної хімії</t>
  </si>
  <si>
    <t>Фізика - 1. Механіка. Молекулярна фізика. Електрика і магнетизм</t>
  </si>
  <si>
    <t>Загальної фізики і фізики твердого тіла</t>
  </si>
  <si>
    <t>Фізика - 2. Електромагнітні хвилі. Квантова механіка. Фізика твердого тіла</t>
  </si>
  <si>
    <t>Разом нормативних ОК циклу загальної підготовки:</t>
  </si>
  <si>
    <t xml:space="preserve"> І.2.  Цикл  професійної підготовки</t>
  </si>
  <si>
    <t>Технологія конструкційних матеріалів</t>
  </si>
  <si>
    <t>Лазерної техніки та фізико-технічних технологій</t>
  </si>
  <si>
    <t>Інженерна та комп'ютерна графіка - 1. Інженерна графіка</t>
  </si>
  <si>
    <t>Нарисної геометрії, інженерної та комп'ютерної графіки</t>
  </si>
  <si>
    <t xml:space="preserve"> </t>
  </si>
  <si>
    <t>Інженерна та комп'ютерна графіка - 2. Комп'ютерна графіка</t>
  </si>
  <si>
    <t>Теоретична механіка - 1. Статика. Кінематика</t>
  </si>
  <si>
    <t>Динаміки і міцності машин та опору матеріалів (Тероетичної механіки)</t>
  </si>
  <si>
    <t>Разом нормативних ОК циклу професійної  підготовки:</t>
  </si>
  <si>
    <t>ВСЬОГО   нормативних:</t>
  </si>
  <si>
    <t xml:space="preserve">ЗАГАЛЬНА КІЛЬКІСТЬ: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</si>
  <si>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</si>
  <si>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</si>
  <si>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</si>
  <si>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</si>
  <si>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</si>
  <si>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</si>
  <si>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</si>
  <si>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t>Курсових робіт</t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</si>
  <si>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</si>
  <si>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</si>
  <si>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</si>
  <si>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>Рефератів</t>
  </si>
  <si>
    <t>Ухвалено на засіданні Вченої ради  ІХФ, ПРОТОКОЛ №___3____ від 13 квітня 2020 р.</t>
  </si>
  <si>
    <t>В.о. завідувача кафедри ХПСМ</t>
  </si>
  <si>
    <t>/ Олександр ГОНДЛЯХ /</t>
  </si>
  <si>
    <t>Заст. декана ІХФ</t>
  </si>
  <si>
    <t>/ Дмитро СІДОРОВ</t>
  </si>
  <si>
    <t>/</t>
  </si>
  <si>
    <t>Завідувач кафедри МАХНВ</t>
  </si>
  <si>
    <t>/ Ярослав КОРНІЄНКО /</t>
  </si>
  <si>
    <t>прийом 2019 року</t>
  </si>
  <si>
    <t>за  освітньо-  професійною  програмою</t>
  </si>
  <si>
    <t>Комп'ютерно-інтегровані технології проектування обладнання хімічної інженерії</t>
  </si>
  <si>
    <t xml:space="preserve">Бакалавр з галузевого 
машинобудування </t>
  </si>
  <si>
    <t>ІІ курс</t>
  </si>
  <si>
    <t>ЛН-91 (20+1)</t>
  </si>
  <si>
    <t>3 семестр</t>
  </si>
  <si>
    <t>4 семестр</t>
  </si>
  <si>
    <t xml:space="preserve">Лаборатор
</t>
  </si>
  <si>
    <t>Іноземна мова - 2. Практичний курс іноземної мови ІІ</t>
  </si>
  <si>
    <t>Фізичне виховання - 2</t>
  </si>
  <si>
    <t>Спортивного вдосконаленя</t>
  </si>
  <si>
    <t>Інформатика</t>
  </si>
  <si>
    <t>Разом нормативних ОК циклу загальної підготовки</t>
  </si>
  <si>
    <t>Теоретична механіка - 2. Динаміка та аналітична механіка</t>
  </si>
  <si>
    <t>Динаміки і мiцностi машин та опору матерiалiв</t>
  </si>
  <si>
    <t>Механіка матеріалів і конструкцій-1. Основи опору матеріалів</t>
  </si>
  <si>
    <t xml:space="preserve">Механіка матеріалів і конструкцій-2.  Опір матеріалів при складному навантаженні </t>
  </si>
  <si>
    <t>Теорія механізмів і машин-1. Класифікація і аналіз механізмів</t>
  </si>
  <si>
    <t>Прикладної гідроаеромеханіки і механотроніки</t>
  </si>
  <si>
    <t>Основи елетротехніки та електроприводи</t>
  </si>
  <si>
    <t>Теоретичної електротехніки</t>
  </si>
  <si>
    <t>Конструкційні матеріали та основи металознавста</t>
  </si>
  <si>
    <t>Металознавства та термічної обробки</t>
  </si>
  <si>
    <t>Процеси та обладнання хімічних технології-1. Базові принципи теорії тепло та масообміну</t>
  </si>
  <si>
    <t>Системи автоматизованого інжинірингу</t>
  </si>
  <si>
    <t>Разом нормативних ОК циклу професійної  підготовки</t>
  </si>
  <si>
    <t>2. 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</si>
  <si>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</si>
  <si>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</si>
  <si>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12.1</t>
  </si>
  <si>
    <t>Logic</t>
  </si>
  <si>
    <t>Філософії</t>
  </si>
  <si>
    <t>12.2</t>
  </si>
  <si>
    <t>Логіка</t>
  </si>
  <si>
    <t>12.3</t>
  </si>
  <si>
    <t>Вступ до філософії</t>
  </si>
  <si>
    <t>13</t>
  </si>
  <si>
    <t>Освітній компонент 2 ЗУ-Каталог</t>
  </si>
  <si>
    <t>13.1</t>
  </si>
  <si>
    <t>Промислова екологія</t>
  </si>
  <si>
    <t xml:space="preserve">Екології та технології рослинних полімерів </t>
  </si>
  <si>
    <t>13.2</t>
  </si>
  <si>
    <t>Стратегія охорони навколишнього середовища</t>
  </si>
  <si>
    <t>13.3</t>
  </si>
  <si>
    <t>Екологічна та природно-техногенна безпека</t>
  </si>
  <si>
    <t>14</t>
  </si>
  <si>
    <t>Освітній компонент 3 ЗУ-Каталог</t>
  </si>
  <si>
    <t>14.1</t>
  </si>
  <si>
    <t>Social Psychology</t>
  </si>
  <si>
    <t xml:space="preserve">Психології та педагогіки </t>
  </si>
  <si>
    <t>14.2</t>
  </si>
  <si>
    <t>Соціальна психологія</t>
  </si>
  <si>
    <t>14.3</t>
  </si>
  <si>
    <t>Психологія конфлікту</t>
  </si>
  <si>
    <t>14.4</t>
  </si>
  <si>
    <t xml:space="preserve">Актуальні проблеми азійських спільнот </t>
  </si>
  <si>
    <t>Соціології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</si>
  <si>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</si>
  <si>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</si>
  <si>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 1 Ф-Каталог</t>
  </si>
  <si>
    <t>15.1</t>
  </si>
  <si>
    <t>Комп'ютерно-інтегровані  системи розрахунку хімічного обладнання.</t>
  </si>
  <si>
    <t>16</t>
  </si>
  <si>
    <t>Освітній компонент  2 Ф-Каталог</t>
  </si>
  <si>
    <t>16.1</t>
  </si>
  <si>
    <t xml:space="preserve">Числові методи аналізу </t>
  </si>
  <si>
    <t>Разом вибіркових ОК циклу професійної підготовки</t>
  </si>
  <si>
    <t>ВСЬОГО  ВИБІРКОВИХ:</t>
  </si>
  <si>
    <t>1.</t>
  </si>
  <si>
    <t>Військова підготовка</t>
  </si>
  <si>
    <t>У 5 - 8 семестрах за окремим планом військової підготовки.</t>
  </si>
  <si>
    <t>Ухвалено на засіданні Вченої ради ІХФ, ПРОТОКОЛ № 3 від 13 квітня 2020 р.</t>
  </si>
  <si>
    <t>Завідувач кафедри</t>
  </si>
  <si>
    <t>/ Ярослав Корнієнко /</t>
  </si>
  <si>
    <t>Заступник декана ІХФ</t>
  </si>
  <si>
    <t>/     Дмитро СІДОРОВ</t>
  </si>
  <si>
    <t>ПРИМІТКА: складається на кожний навчальний рік окремо відповідно до навчального плану.</t>
  </si>
  <si>
    <r>
      <t>*</t>
    </r>
    <r>
      <rPr>
        <b/>
        <sz val="24"/>
        <rFont val="Arial"/>
        <family val="2"/>
        <charset val="204"/>
      </rPr>
      <t xml:space="preserve"> Кількість студентів, які вибрали дисципліну</t>
    </r>
  </si>
  <si>
    <t>я</t>
  </si>
  <si>
    <t>прийом 2018 року</t>
  </si>
  <si>
    <t>Інженерно-хімічний</t>
  </si>
  <si>
    <t xml:space="preserve">за  освітньо-професійною  програмою                                          </t>
  </si>
  <si>
    <t xml:space="preserve"> Обладнання хімічних, нафтопереробних та целюлозно-паперових виробництв </t>
  </si>
  <si>
    <t>3115 Технічний фахівець-механік; бакалавр з галузевого машинобудування</t>
  </si>
  <si>
    <t>ІІІ курс</t>
  </si>
  <si>
    <t>ЛН-81 (10)</t>
  </si>
  <si>
    <t>5 семестр</t>
  </si>
  <si>
    <t>6 семестр</t>
  </si>
  <si>
    <t>І. ЦИКЛ ЗАГАЛЬНОЇ ПІДГОТОВКИ</t>
  </si>
  <si>
    <t>І.2.Навчальні дисципліни базової підготовки</t>
  </si>
  <si>
    <t>Теорія механізмів і машин-2. Синтез механзмів</t>
  </si>
  <si>
    <t xml:space="preserve">Теорія механізмів і машин-3. Курсвоий проект </t>
  </si>
  <si>
    <t>Метрологія і стандартизація</t>
  </si>
  <si>
    <t>Конструювання машин</t>
  </si>
  <si>
    <t>Деталі машин-1. Механічні передачі</t>
  </si>
  <si>
    <t>Деталі машин-2. Деталі та з’єднання</t>
  </si>
  <si>
    <t xml:space="preserve">Деталі машин-3. Курсовий проект </t>
  </si>
  <si>
    <t>Теоретичні основи теплотехніки</t>
  </si>
  <si>
    <t>Хімічного, полімерного та силікатного машинобудування</t>
  </si>
  <si>
    <t xml:space="preserve">Технологічні основи машинобудування </t>
  </si>
  <si>
    <t>Технології машинобудування</t>
  </si>
  <si>
    <t>Разом за цикл</t>
  </si>
  <si>
    <t>І.4. Навчальні дисципліни соціально-гуманітарної підготовки (за вибором студентів)</t>
  </si>
  <si>
    <t>Правові навчальні дисципліни з ЗУ-каталогу</t>
  </si>
  <si>
    <t>9.1</t>
  </si>
  <si>
    <t>Правознавство</t>
  </si>
  <si>
    <t>Публічного права</t>
  </si>
  <si>
    <t>10</t>
  </si>
  <si>
    <t>Іноземна мова професійного спрямування з ЗУ-каталогу</t>
  </si>
  <si>
    <t>10.1</t>
  </si>
  <si>
    <t>Іноземна мова професійного спрямування - 1. Іноземна мова професійного спрямування (англійська)</t>
  </si>
  <si>
    <t>ВСЬОГО  ЗА  ЦИКЛ  ЗАГАЛЬНОЇ ПІДГОТОВКИ:</t>
  </si>
  <si>
    <t>ІІ. ЦИКЛ ПРОФЕСІЙНОЇ ПІДГОТОВКИ</t>
  </si>
  <si>
    <t>ІІ.1. Навчальні дисципліни професійної та практичної підготовки</t>
  </si>
  <si>
    <t>Процеси та обладнання хіміних технологій-2. Теплові процеси</t>
  </si>
  <si>
    <t>Процеси та обладнання хіміних технологій-3. Гідромеханічні  та механічні процеси</t>
  </si>
  <si>
    <t>ІІ.2 Навчальні дисципліни професійної  та практичної  підготовки (за вибором студентів)</t>
  </si>
  <si>
    <t>Блок 1. Інжиніринг, комп'ютерне моделювання та проектування обладнання хімічних і нафтопереробних виробництв</t>
  </si>
  <si>
    <t>Розрахунок і  конструювання типового обладнання-1. Розрахунок та конструювання основних елементів посудин та апаратів</t>
  </si>
  <si>
    <t>Процеси та технології первинної газо і нафтопереробки</t>
  </si>
  <si>
    <t>Загальна хімічна технологія</t>
  </si>
  <si>
    <t xml:space="preserve">Технології неорганічних речовин, водоочищення та загальної хімічної технології </t>
  </si>
  <si>
    <t>Розрахунок та проектування холодильного обладнання</t>
  </si>
  <si>
    <t>ВСЬОГО ЗА  ЦИКЛ ПРОФЕСІЙНОЇ ПІДГОТОВКИ:</t>
  </si>
  <si>
    <t>Ухвалено на засіданні Вченої ради ІХФ, ПРОТОКОЛ №3 від 13 квітня 2020 р.</t>
  </si>
  <si>
    <t>/ Ярослав КОРНІЄНКО/</t>
  </si>
  <si>
    <t>/ Дмитро Сідоров /</t>
  </si>
  <si>
    <t>прийом 2017 року</t>
  </si>
  <si>
    <t xml:space="preserve"> за  освітньо-професійною  програмою                                          (назва)</t>
  </si>
  <si>
    <t xml:space="preserve">Обладнання хімічних, нафтопереробних та целюлозно-паперових виробництв </t>
  </si>
  <si>
    <t>IV курс</t>
  </si>
  <si>
    <t>ЛН-71 (19+1)</t>
  </si>
  <si>
    <t>7 семестр</t>
  </si>
  <si>
    <t>8 семестр</t>
  </si>
  <si>
    <t>9 тижнів</t>
  </si>
  <si>
    <t>НОРМАТИВНА СКЛАДОВА ПРОГРАМИ</t>
  </si>
  <si>
    <t>I.2. Навчальні дисципліни базової підготовки</t>
  </si>
  <si>
    <t>Економіка і організація виробництва</t>
  </si>
  <si>
    <t>Міжнародної економіки</t>
  </si>
  <si>
    <t>Охорона праці та цивільний захист</t>
  </si>
  <si>
    <t>Охорони праці, промислової та цивільної безпеки</t>
  </si>
  <si>
    <t>Разом за п.1.2.</t>
  </si>
  <si>
    <t>1.4. Навчальні дисципліни соціально-гуманітарної підготовки ( за вибором студентів)</t>
  </si>
  <si>
    <t>3.1</t>
  </si>
  <si>
    <t>Іноземна мова професійного спрямування - 2. Іноземна мова для професійно-орієнтованого спілкування. Ділове мовлення (англійська)</t>
  </si>
  <si>
    <t>3.2</t>
  </si>
  <si>
    <t>Іноземна мова професійного спрямування - 2. Іноземна мова для професійно-орієнтованого спілкування. Ділове мовлення  (німецька)</t>
  </si>
  <si>
    <t>Теорії, практики та перекладу німецької мови</t>
  </si>
  <si>
    <t>ВСЬОГО ЗА ЦИКЛ ЗАГАЛЬНОЇ ПІДГОТОВКИ:</t>
  </si>
  <si>
    <t>II.ВАРІАТИВНА СКЛАДОВА ПРОГРАМИ</t>
  </si>
  <si>
    <t>2.1. Цикл професійно-практичної підготовки</t>
  </si>
  <si>
    <t>Процеси та обладнання хіміних технологій-4. Масообмінні процеси</t>
  </si>
  <si>
    <t>Машин та апаратів хімічних та нафтопереробних виробництв</t>
  </si>
  <si>
    <t>Розрахунок і конструювання типового обладнання-2. Розрахунок і конструювання товстостінних посудин,  теплообмінних та колонних апаратів</t>
  </si>
  <si>
    <t>Разом за п.2.1.</t>
  </si>
  <si>
    <t>2.2. Цикл професійної підготовки (за вибором студентів)</t>
  </si>
  <si>
    <t>Системи тривимірного моделювання</t>
  </si>
  <si>
    <t>Підйомно-транспортні машини та роторно-конвеєрні лінії</t>
  </si>
  <si>
    <t xml:space="preserve">Прикладної гідроаеромеханіки і мехнотроніки </t>
  </si>
  <si>
    <t>Спеціальні методи термічної підготовки-1. Спеціальні методи термічної підготовки</t>
  </si>
  <si>
    <t>Спеціальні методи термічної підготовки-2.Курсова робота</t>
  </si>
  <si>
    <t>Основи автоматизації</t>
  </si>
  <si>
    <t>Технічних та програмних засобів автоматизації</t>
  </si>
  <si>
    <t>Основи виготовлення, експлуатації та ремонту обладнання</t>
  </si>
  <si>
    <t>Переддипломна практика</t>
  </si>
  <si>
    <t>Дипломне проектування</t>
  </si>
  <si>
    <t>Разом за п.2.2.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</si>
  <si>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</si>
  <si>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</si>
  <si>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</si>
  <si>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</si>
  <si>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</si>
  <si>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</si>
  <si>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</si>
  <si>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   випускників</t>
  </si>
  <si>
    <t>1</t>
  </si>
  <si>
    <t>Переддипломна</t>
  </si>
  <si>
    <t>12.04-16.05.21</t>
  </si>
  <si>
    <t>Захист дипломного проекту</t>
  </si>
  <si>
    <t>14.06 - 30.06.2021</t>
  </si>
  <si>
    <t xml:space="preserve">             РОЗПОДІЛ   ГОДИН ПО ПІДГОТОВЦІ ТА ЗАХИСТУ ДИПЛОМНОГО ПРОЕКТУ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</si>
  <si>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</si>
  <si>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</si>
  <si>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</si>
  <si>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</si>
  <si>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</si>
  <si>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</si>
  <si>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</si>
  <si>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</si>
  <si>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20</t>
  </si>
  <si>
    <t>19</t>
  </si>
  <si>
    <t>Консультування</t>
  </si>
  <si>
    <t>Рецензування</t>
  </si>
  <si>
    <t>2</t>
  </si>
  <si>
    <t>Хімічного полімерного і силікатного машинобудування</t>
  </si>
  <si>
    <t>ЕК (0,5 х d)</t>
  </si>
  <si>
    <t>0,5 х 4 = 2</t>
  </si>
  <si>
    <t>Всього  годин</t>
  </si>
  <si>
    <t>d - кількість членів ЕК з даної кафедри</t>
  </si>
  <si>
    <t>/ Дмитро Сідоров</t>
  </si>
  <si>
    <t>ІНТЕГРОВАНИЙ   РОБОЧИЙ   НАВЧАЛЬНИЙ   ПЛАН</t>
  </si>
  <si>
    <t xml:space="preserve">на 2019/ 2020 навчальний рік   </t>
  </si>
  <si>
    <t xml:space="preserve">  133 Галузеве машинобудування</t>
  </si>
  <si>
    <t xml:space="preserve"> за  освітньо-  професійною  програмою                                          (назва)</t>
  </si>
  <si>
    <t>2 роки 10 міс.(4 н.р)</t>
  </si>
  <si>
    <t xml:space="preserve"> І курс</t>
  </si>
  <si>
    <t>ЛН-п01 (10)</t>
  </si>
  <si>
    <t>Засади усного професійного мовлення (риторика)**</t>
  </si>
  <si>
    <t>Україна в контексті історичного розвитку Європи**</t>
  </si>
  <si>
    <t>Фізичне виховання - 1*</t>
  </si>
  <si>
    <t>Інформатика**</t>
  </si>
  <si>
    <t>Технологія конструкційних матеріалів*</t>
  </si>
  <si>
    <t>Інженерна та комп'ютерна графіка - 1. Інженерна графіка**</t>
  </si>
  <si>
    <t>Інженерна та комп'ютерна графіка - 2. Комп'ютерна графіка*</t>
  </si>
  <si>
    <t>Динаміки і міцності машин та опору матеріалів</t>
  </si>
  <si>
    <t xml:space="preserve">Динаміки і міцності машин та опору матеріалів </t>
  </si>
  <si>
    <t>Основи елетротехніки та електроприводи**</t>
  </si>
  <si>
    <t>Деталі машин-1. Механічні передачі**</t>
  </si>
  <si>
    <t>Деталі машин-2. Деталі та з’єднання**</t>
  </si>
  <si>
    <t>Курсовий проєкт з деталей машин</t>
  </si>
  <si>
    <t>* Дисципліни, що перезараховуються</t>
  </si>
  <si>
    <t>** Дисципліни, що вивчаються за формою екстернату</t>
  </si>
  <si>
    <t>Обсяг у кредитах:</t>
  </si>
  <si>
    <t>Дисципліни, що вивчаються</t>
  </si>
  <si>
    <t>Дисципліни, що перезараховуються</t>
  </si>
  <si>
    <t>Дисципляни, що вивчаються за формою екстернату</t>
  </si>
  <si>
    <t>Загалом</t>
  </si>
  <si>
    <t>ІНТЕГРОВАНИЙ РОБОЧИЙ   НАВЧАЛЬНИЙ   ПЛАН</t>
  </si>
  <si>
    <t>Інженерно-хімчний</t>
  </si>
  <si>
    <t>Обладнання хімічних, нафтопереробних та целюлозно-паперових виробництв</t>
  </si>
  <si>
    <t>Бакалавр з галузевого машинобудування</t>
  </si>
  <si>
    <t>ЛН-п91 (5)</t>
  </si>
  <si>
    <t>І.1. Навчальні дисципліни  природничо-наукової підготовки</t>
  </si>
  <si>
    <t>І.2.Навчальні дисципліни базової   підготовки</t>
  </si>
  <si>
    <t>Матеріалознавство</t>
  </si>
  <si>
    <t>Метрологія і стандартизація**</t>
  </si>
  <si>
    <t>Деталі машин-3. Курсовий проект**</t>
  </si>
  <si>
    <t>Теоретичні основи теплотехніки**</t>
  </si>
  <si>
    <t xml:space="preserve">        І.3. Навчальні дисципліни базової підготовки (за вибором студентів)</t>
  </si>
  <si>
    <t>Промислова екологія*</t>
  </si>
  <si>
    <t xml:space="preserve">        І.4. Навчальні дисципліни базової підготовки (за вибором студентів)</t>
  </si>
  <si>
    <t>Засади усного професійного мовлення (риторика)*</t>
  </si>
  <si>
    <t>Логіка*</t>
  </si>
  <si>
    <t>Фізичне виховання-2*</t>
  </si>
  <si>
    <t>Іноземна мова професійного спрямування*</t>
  </si>
  <si>
    <t>РАЗОМ</t>
  </si>
  <si>
    <t>Числові методи аналізу - 1. Числове інтегрування</t>
  </si>
  <si>
    <t>Комп’ютеризовані системи проектування - 1. Системи автоматизованого інжинірингу</t>
  </si>
  <si>
    <t>Комп’ютеризовані системи проектування-2. Методи розрахунку на ПК</t>
  </si>
  <si>
    <t>Процеси та технології первинної газо- і нафтопереробки</t>
  </si>
  <si>
    <t>Загальна хімічна технологія**</t>
  </si>
  <si>
    <t>Технології термічної обробки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</si>
</sst>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30"/>
      <name val="Arial"/>
      <family val="2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  <charset val="204"/>
    </font>
    <font>
      <b/>
      <sz val="26"/>
      <name val="Arial"/>
      <family val="2"/>
    </font>
    <font>
      <sz val="26"/>
      <name val="Arial"/>
      <family val="2"/>
    </font>
    <font>
      <sz val="28"/>
      <name val="Arial Cyr"/>
      <charset val="204"/>
    </font>
    <font>
      <sz val="20"/>
      <name val="Arial Cyr"/>
      <charset val="204"/>
    </font>
    <font>
      <b/>
      <sz val="28"/>
      <name val="Arial"/>
      <family val="2"/>
    </font>
    <font>
      <b/>
      <sz val="32"/>
      <name val="Arial Cyr"/>
      <charset val="204"/>
    </font>
    <font>
      <sz val="28"/>
      <name val="Arial"/>
      <family val="2"/>
      <charset val="204"/>
    </font>
    <font>
      <sz val="14"/>
      <name val="Arial"/>
      <family val="2"/>
      <charset val="204"/>
    </font>
    <font>
      <sz val="36"/>
      <name val="Arial Cyr"/>
      <charset val="204"/>
    </font>
    <font>
      <sz val="14"/>
      <name val="Arial Cyr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Arial"/>
      <family val="2"/>
    </font>
    <font>
      <b/>
      <sz val="20"/>
      <name val="Arial"/>
      <family val="2"/>
      <charset val="204"/>
    </font>
    <font>
      <b/>
      <sz val="28"/>
      <name val="Arial Cyr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36"/>
      <name val="Arial"/>
      <family val="2"/>
    </font>
    <font>
      <b/>
      <sz val="32"/>
      <name val="Arial"/>
      <family val="2"/>
      <charset val="204"/>
    </font>
    <font>
      <sz val="20"/>
      <name val="Arial"/>
      <family val="2"/>
      <charset val="204"/>
    </font>
    <font>
      <sz val="26"/>
      <name val="Arial"/>
      <family val="2"/>
      <charset val="204"/>
    </font>
    <font>
      <b/>
      <i/>
      <sz val="4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48"/>
      <name val="Arial"/>
      <family val="2"/>
      <charset val="204"/>
    </font>
    <font>
      <sz val="24"/>
      <name val="Arial"/>
      <family val="2"/>
      <charset val="204"/>
    </font>
    <font>
      <b/>
      <sz val="28"/>
      <name val="Arial Cyr"/>
      <charset val="204"/>
    </font>
    <font>
      <b/>
      <sz val="36"/>
      <name val="Arial Cyr"/>
      <family val="2"/>
      <charset val="204"/>
    </font>
    <font>
      <sz val="40"/>
      <name val="Arial"/>
      <family val="2"/>
      <charset val="204"/>
    </font>
    <font>
      <sz val="40"/>
      <name val="Arial Cyr"/>
      <charset val="204"/>
    </font>
    <font>
      <b/>
      <sz val="40"/>
      <name val="Arial"/>
      <family val="2"/>
    </font>
    <font>
      <b/>
      <sz val="11"/>
      <name val="Arial"/>
      <family val="2"/>
    </font>
    <font>
      <b/>
      <i/>
      <sz val="26"/>
      <name val="Arial"/>
      <family val="2"/>
    </font>
    <font>
      <b/>
      <i/>
      <sz val="12"/>
      <name val="Arial"/>
      <family val="2"/>
      <charset val="204"/>
    </font>
    <font>
      <sz val="42"/>
      <name val="Arial"/>
      <family val="2"/>
      <charset val="204"/>
    </font>
    <font>
      <sz val="42"/>
      <name val="Arial Cyr"/>
      <charset val="204"/>
    </font>
    <font>
      <b/>
      <sz val="10"/>
      <name val="Arial Cyr"/>
      <charset val="204"/>
    </font>
    <font>
      <b/>
      <sz val="23"/>
      <name val="Arial"/>
      <family val="2"/>
    </font>
    <font>
      <b/>
      <sz val="23"/>
      <name val="Arial Cyr"/>
      <charset val="204"/>
    </font>
    <font>
      <sz val="48"/>
      <name val="Arial"/>
      <family val="2"/>
      <charset val="204"/>
    </font>
    <font>
      <sz val="40"/>
      <name val="Arial"/>
      <family val="2"/>
    </font>
    <font>
      <b/>
      <sz val="20"/>
      <name val="Arial Cyr"/>
      <family val="2"/>
      <charset val="204"/>
    </font>
    <font>
      <sz val="36"/>
      <name val="Arial"/>
      <family val="2"/>
    </font>
    <font>
      <sz val="26"/>
      <name val="Arial Cyr"/>
      <charset val="204"/>
    </font>
    <font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7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1" fillId="0" borderId="3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4" fillId="0" borderId="41" xfId="0" applyFont="1" applyFill="1" applyBorder="1" applyAlignment="1">
      <alignment horizontal="center" vertical="center" textRotation="90"/>
    </xf>
    <xf numFmtId="0" fontId="30" fillId="0" borderId="32" xfId="0" applyNumberFormat="1" applyFont="1" applyFill="1" applyBorder="1" applyAlignment="1">
      <alignment horizontal="center" vertical="center" textRotation="90" wrapText="1"/>
    </xf>
    <xf numFmtId="0" fontId="29" fillId="0" borderId="32" xfId="0" applyNumberFormat="1" applyFont="1" applyFill="1" applyBorder="1" applyAlignment="1">
      <alignment horizontal="center" vertical="center" textRotation="90" wrapText="1"/>
    </xf>
    <xf numFmtId="0" fontId="29" fillId="0" borderId="26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vertical="top"/>
    </xf>
    <xf numFmtId="0" fontId="32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44" xfId="0" applyNumberFormat="1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/>
    </xf>
    <xf numFmtId="0" fontId="31" fillId="0" borderId="47" xfId="0" applyFont="1" applyFill="1" applyBorder="1" applyAlignment="1">
      <alignment vertical="top"/>
    </xf>
    <xf numFmtId="0" fontId="31" fillId="0" borderId="48" xfId="0" applyFont="1" applyFill="1" applyBorder="1" applyAlignment="1">
      <alignment vertical="top"/>
    </xf>
    <xf numFmtId="0" fontId="31" fillId="0" borderId="3" xfId="0" applyFont="1" applyFill="1" applyBorder="1"/>
    <xf numFmtId="0" fontId="22" fillId="0" borderId="4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center" vertical="center" wrapText="1" shrinkToFit="1"/>
    </xf>
    <xf numFmtId="0" fontId="22" fillId="0" borderId="51" xfId="0" applyNumberFormat="1" applyFont="1" applyFill="1" applyBorder="1" applyAlignment="1">
      <alignment horizontal="center" vertical="center" wrapText="1" shrinkToFit="1"/>
    </xf>
    <xf numFmtId="0" fontId="22" fillId="0" borderId="49" xfId="0" applyNumberFormat="1" applyFont="1" applyFill="1" applyBorder="1" applyAlignment="1">
      <alignment horizontal="center" vertical="center" wrapText="1" shrinkToFit="1"/>
    </xf>
    <xf numFmtId="0" fontId="22" fillId="0" borderId="35" xfId="0" applyNumberFormat="1" applyFont="1" applyFill="1" applyBorder="1" applyAlignment="1">
      <alignment horizontal="center" vertical="center" wrapText="1" shrinkToFit="1"/>
    </xf>
    <xf numFmtId="0" fontId="22" fillId="0" borderId="50" xfId="0" applyNumberFormat="1" applyFont="1" applyFill="1" applyBorder="1" applyAlignment="1">
      <alignment horizontal="center" vertical="center" shrinkToFit="1"/>
    </xf>
    <xf numFmtId="0" fontId="22" fillId="0" borderId="51" xfId="0" applyNumberFormat="1" applyFont="1" applyFill="1" applyBorder="1" applyAlignment="1">
      <alignment horizontal="center" vertical="center" shrinkToFit="1"/>
    </xf>
    <xf numFmtId="0" fontId="22" fillId="0" borderId="49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/>
    <xf numFmtId="0" fontId="22" fillId="0" borderId="5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53" xfId="0" applyNumberFormat="1" applyFont="1" applyFill="1" applyBorder="1" applyAlignment="1">
      <alignment horizontal="center" vertical="center" wrapText="1" shrinkToFit="1"/>
    </xf>
    <xf numFmtId="0" fontId="22" fillId="0" borderId="48" xfId="0" applyNumberFormat="1" applyFont="1" applyFill="1" applyBorder="1" applyAlignment="1">
      <alignment horizontal="center" vertical="center" wrapText="1" shrinkToFit="1"/>
    </xf>
    <xf numFmtId="0" fontId="22" fillId="0" borderId="52" xfId="0" applyNumberFormat="1" applyFont="1" applyFill="1" applyBorder="1" applyAlignment="1">
      <alignment horizontal="center" vertical="center" wrapText="1" shrinkToFit="1"/>
    </xf>
    <xf numFmtId="0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53" xfId="0" applyNumberFormat="1" applyFont="1" applyFill="1" applyBorder="1" applyAlignment="1">
      <alignment horizontal="center" vertical="center" shrinkToFit="1"/>
    </xf>
    <xf numFmtId="0" fontId="22" fillId="0" borderId="48" xfId="0" applyNumberFormat="1" applyFont="1" applyFill="1" applyBorder="1" applyAlignment="1">
      <alignment horizontal="center" vertical="center" shrinkToFit="1"/>
    </xf>
    <xf numFmtId="0" fontId="22" fillId="0" borderId="52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textRotation="90" wrapText="1"/>
    </xf>
    <xf numFmtId="0" fontId="22" fillId="0" borderId="53" xfId="0" applyNumberFormat="1" applyFont="1" applyFill="1" applyBorder="1" applyAlignment="1">
      <alignment horizontal="center" vertical="center"/>
    </xf>
    <xf numFmtId="0" fontId="22" fillId="0" borderId="48" xfId="0" applyNumberFormat="1" applyFont="1" applyFill="1" applyBorder="1" applyAlignment="1">
      <alignment horizontal="center" vertical="center"/>
    </xf>
    <xf numFmtId="0" fontId="22" fillId="0" borderId="52" xfId="0" applyNumberFormat="1" applyFont="1" applyFill="1" applyBorder="1"/>
    <xf numFmtId="0" fontId="22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 shrinkToFit="1"/>
    </xf>
    <xf numFmtId="0" fontId="4" fillId="0" borderId="26" xfId="0" applyNumberFormat="1" applyFont="1" applyFill="1" applyBorder="1" applyAlignment="1">
      <alignment horizontal="center" vertical="center" wrapText="1" shrinkToFit="1"/>
    </xf>
    <xf numFmtId="0" fontId="4" fillId="0" borderId="23" xfId="0" applyNumberFormat="1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horizontal="center" vertical="center" wrapText="1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/>
    <xf numFmtId="0" fontId="15" fillId="0" borderId="0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22" fillId="0" borderId="54" xfId="0" applyNumberFormat="1" applyFont="1" applyFill="1" applyBorder="1" applyAlignment="1">
      <alignment horizontal="center" vertical="center" wrapText="1" shrinkToFit="1"/>
    </xf>
    <xf numFmtId="0" fontId="22" fillId="0" borderId="47" xfId="0" applyNumberFormat="1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2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 wrapText="1" shrinkToFit="1"/>
    </xf>
    <xf numFmtId="0" fontId="22" fillId="0" borderId="47" xfId="0" applyNumberFormat="1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0" borderId="60" xfId="0" applyNumberFormat="1" applyFont="1" applyFill="1" applyBorder="1" applyAlignment="1">
      <alignment horizontal="center" vertical="center" wrapText="1" shrinkToFit="1"/>
    </xf>
    <xf numFmtId="0" fontId="22" fillId="0" borderId="61" xfId="0" applyNumberFormat="1" applyFont="1" applyFill="1" applyBorder="1" applyAlignment="1">
      <alignment horizontal="center" vertical="center" wrapText="1" shrinkToFit="1"/>
    </xf>
    <xf numFmtId="0" fontId="22" fillId="0" borderId="55" xfId="0" applyNumberFormat="1" applyFont="1" applyFill="1" applyBorder="1" applyAlignment="1">
      <alignment horizontal="center" vertical="center" wrapText="1" shrinkToFit="1"/>
    </xf>
    <xf numFmtId="0" fontId="22" fillId="0" borderId="62" xfId="0" applyNumberFormat="1" applyFont="1" applyFill="1" applyBorder="1" applyAlignment="1">
      <alignment horizontal="center" vertical="center" wrapText="1" shrinkToFit="1"/>
    </xf>
    <xf numFmtId="0" fontId="22" fillId="0" borderId="63" xfId="0" applyNumberFormat="1" applyFont="1" applyFill="1" applyBorder="1" applyAlignment="1">
      <alignment horizontal="center" vertical="center" shrinkToFit="1"/>
    </xf>
    <xf numFmtId="0" fontId="22" fillId="0" borderId="61" xfId="0" applyNumberFormat="1" applyFont="1" applyFill="1" applyBorder="1" applyAlignment="1">
      <alignment horizontal="center" vertical="center" shrinkToFit="1"/>
    </xf>
    <xf numFmtId="0" fontId="22" fillId="0" borderId="55" xfId="0" applyNumberFormat="1" applyFont="1" applyFill="1" applyBorder="1" applyAlignment="1">
      <alignment horizontal="center" vertical="center" shrinkToFit="1"/>
    </xf>
    <xf numFmtId="0" fontId="22" fillId="0" borderId="60" xfId="0" applyNumberFormat="1" applyFont="1" applyFill="1" applyBorder="1" applyAlignment="1">
      <alignment horizontal="center" vertical="center" shrinkToFit="1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" xfId="0" applyFont="1" applyFill="1" applyBorder="1"/>
    <xf numFmtId="0" fontId="22" fillId="0" borderId="45" xfId="0" applyNumberFormat="1" applyFont="1" applyFill="1" applyBorder="1" applyAlignment="1">
      <alignment horizontal="center" vertical="center" wrapText="1" shrinkToFit="1"/>
    </xf>
    <xf numFmtId="0" fontId="22" fillId="0" borderId="65" xfId="0" applyNumberFormat="1" applyFont="1" applyFill="1" applyBorder="1" applyAlignment="1">
      <alignment horizontal="center" vertical="center" wrapText="1" shrinkToFit="1"/>
    </xf>
    <xf numFmtId="0" fontId="22" fillId="0" borderId="44" xfId="0" applyNumberFormat="1" applyFont="1" applyFill="1" applyBorder="1" applyAlignment="1">
      <alignment horizontal="center" vertical="center" wrapText="1" shrinkToFit="1"/>
    </xf>
    <xf numFmtId="0" fontId="22" fillId="0" borderId="66" xfId="0" applyNumberFormat="1" applyFont="1" applyFill="1" applyBorder="1" applyAlignment="1">
      <alignment horizontal="center" vertical="center" wrapText="1" shrinkToFit="1"/>
    </xf>
    <xf numFmtId="0" fontId="22" fillId="0" borderId="66" xfId="0" applyNumberFormat="1" applyFont="1" applyFill="1" applyBorder="1" applyAlignment="1">
      <alignment horizontal="center" vertical="center" shrinkToFit="1"/>
    </xf>
    <xf numFmtId="0" fontId="22" fillId="0" borderId="67" xfId="0" applyNumberFormat="1" applyFont="1" applyFill="1" applyBorder="1" applyAlignment="1">
      <alignment horizontal="center" vertical="center" shrinkToFit="1"/>
    </xf>
    <xf numFmtId="0" fontId="22" fillId="0" borderId="68" xfId="0" applyNumberFormat="1" applyFont="1" applyFill="1" applyBorder="1" applyAlignment="1">
      <alignment horizontal="center" vertical="center" shrinkToFit="1"/>
    </xf>
    <xf numFmtId="0" fontId="22" fillId="0" borderId="45" xfId="0" applyNumberFormat="1" applyFont="1" applyFill="1" applyBorder="1" applyAlignment="1">
      <alignment horizontal="center" vertical="center" shrinkToFit="1"/>
    </xf>
    <xf numFmtId="0" fontId="22" fillId="0" borderId="65" xfId="0" applyNumberFormat="1" applyFont="1" applyFill="1" applyBorder="1" applyAlignment="1">
      <alignment horizontal="center" vertical="center" shrinkToFit="1"/>
    </xf>
    <xf numFmtId="0" fontId="22" fillId="0" borderId="4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/>
    <xf numFmtId="0" fontId="21" fillId="0" borderId="0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2" fillId="0" borderId="69" xfId="0" applyNumberFormat="1" applyFont="1" applyFill="1" applyBorder="1" applyAlignment="1">
      <alignment horizontal="center" vertical="center" wrapText="1" shrinkToFit="1"/>
    </xf>
    <xf numFmtId="0" fontId="22" fillId="0" borderId="70" xfId="0" applyNumberFormat="1" applyFont="1" applyFill="1" applyBorder="1" applyAlignment="1">
      <alignment horizontal="center" vertical="center" wrapText="1" shrinkToFit="1"/>
    </xf>
    <xf numFmtId="0" fontId="22" fillId="0" borderId="71" xfId="0" applyNumberFormat="1" applyFont="1" applyFill="1" applyBorder="1" applyAlignment="1">
      <alignment horizontal="center" vertical="center" shrinkToFit="1"/>
    </xf>
    <xf numFmtId="0" fontId="22" fillId="0" borderId="69" xfId="0" applyNumberFormat="1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49" xfId="0" applyFont="1" applyFill="1" applyBorder="1"/>
    <xf numFmtId="0" fontId="22" fillId="0" borderId="7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 wrapText="1" shrinkToFit="1"/>
    </xf>
    <xf numFmtId="0" fontId="22" fillId="0" borderId="56" xfId="0" applyNumberFormat="1" applyFont="1" applyFill="1" applyBorder="1" applyAlignment="1">
      <alignment horizontal="center" vertical="center" shrinkToFit="1"/>
    </xf>
    <xf numFmtId="0" fontId="22" fillId="0" borderId="61" xfId="0" applyNumberFormat="1" applyFont="1" applyFill="1" applyBorder="1" applyAlignment="1">
      <alignment horizontal="center" vertical="center"/>
    </xf>
    <xf numFmtId="0" fontId="22" fillId="0" borderId="55" xfId="0" applyFont="1" applyFill="1" applyBorder="1"/>
    <xf numFmtId="0" fontId="22" fillId="0" borderId="3" xfId="0" applyFont="1" applyFill="1" applyBorder="1" applyAlignment="1">
      <alignment horizontal="right"/>
    </xf>
    <xf numFmtId="0" fontId="22" fillId="0" borderId="67" xfId="0" applyNumberFormat="1" applyFont="1" applyFill="1" applyBorder="1" applyAlignment="1">
      <alignment horizontal="center" vertical="center" wrapText="1" shrinkToFit="1"/>
    </xf>
    <xf numFmtId="0" fontId="2" fillId="0" borderId="67" xfId="0" applyNumberFormat="1" applyFont="1" applyFill="1" applyBorder="1" applyAlignment="1">
      <alignment horizontal="center" vertical="center" wrapText="1" shrinkToFit="1"/>
    </xf>
    <xf numFmtId="0" fontId="22" fillId="0" borderId="68" xfId="0" applyNumberFormat="1" applyFont="1" applyFill="1" applyBorder="1" applyAlignment="1">
      <alignment horizontal="center" vertical="center" wrapText="1" shrinkToFit="1"/>
    </xf>
    <xf numFmtId="0" fontId="22" fillId="0" borderId="27" xfId="0" applyNumberFormat="1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75" xfId="0" applyNumberFormat="1" applyFont="1" applyFill="1" applyBorder="1" applyAlignment="1">
      <alignment horizontal="center" vertical="center" wrapText="1" shrinkToFit="1"/>
    </xf>
    <xf numFmtId="0" fontId="22" fillId="0" borderId="76" xfId="0" applyNumberFormat="1" applyFont="1" applyFill="1" applyBorder="1" applyAlignment="1">
      <alignment horizontal="center" vertical="center" wrapText="1" shrinkToFit="1"/>
    </xf>
    <xf numFmtId="0" fontId="2" fillId="0" borderId="76" xfId="0" applyNumberFormat="1" applyFont="1" applyFill="1" applyBorder="1" applyAlignment="1">
      <alignment horizontal="center" vertical="center" wrapText="1" shrinkToFit="1"/>
    </xf>
    <xf numFmtId="0" fontId="22" fillId="0" borderId="77" xfId="0" applyNumberFormat="1" applyFont="1" applyFill="1" applyBorder="1" applyAlignment="1">
      <alignment horizontal="center" vertical="center" wrapText="1" shrinkToFit="1"/>
    </xf>
    <xf numFmtId="0" fontId="22" fillId="0" borderId="6" xfId="0" applyNumberFormat="1" applyFont="1" applyFill="1" applyBorder="1" applyAlignment="1">
      <alignment horizontal="center" vertical="center" wrapText="1" shrinkToFit="1"/>
    </xf>
    <xf numFmtId="0" fontId="22" fillId="0" borderId="75" xfId="0" applyNumberFormat="1" applyFont="1" applyFill="1" applyBorder="1" applyAlignment="1">
      <alignment horizontal="center" vertical="center" shrinkToFit="1"/>
    </xf>
    <xf numFmtId="0" fontId="22" fillId="0" borderId="76" xfId="0" applyNumberFormat="1" applyFont="1" applyFill="1" applyBorder="1" applyAlignment="1">
      <alignment horizontal="center" vertical="center" shrinkToFit="1"/>
    </xf>
    <xf numFmtId="0" fontId="22" fillId="0" borderId="77" xfId="0" applyNumberFormat="1" applyFont="1" applyFill="1" applyBorder="1" applyAlignment="1">
      <alignment horizontal="center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2" fillId="0" borderId="32" xfId="0" applyNumberFormat="1" applyFont="1" applyFill="1" applyBorder="1" applyAlignment="1">
      <alignment horizontal="center" vertical="center" shrinkToFit="1"/>
    </xf>
    <xf numFmtId="0" fontId="22" fillId="0" borderId="31" xfId="0" applyNumberFormat="1" applyFont="1" applyFill="1" applyBorder="1" applyAlignment="1">
      <alignment horizontal="center" vertical="center" shrinkToFit="1"/>
    </xf>
    <xf numFmtId="0" fontId="22" fillId="0" borderId="9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textRotation="90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2" fillId="0" borderId="50" xfId="0" applyNumberFormat="1" applyFont="1" applyFill="1" applyBorder="1" applyAlignment="1">
      <alignment horizontal="center" vertical="center"/>
    </xf>
    <xf numFmtId="0" fontId="22" fillId="0" borderId="51" xfId="0" applyNumberFormat="1" applyFont="1" applyFill="1" applyBorder="1" applyAlignment="1">
      <alignment horizontal="center" vertical="center"/>
    </xf>
    <xf numFmtId="0" fontId="22" fillId="0" borderId="49" xfId="0" applyNumberFormat="1" applyFont="1" applyFill="1" applyBorder="1" applyAlignment="1">
      <alignment horizontal="center" vertical="center"/>
    </xf>
    <xf numFmtId="0" fontId="22" fillId="0" borderId="69" xfId="0" applyNumberFormat="1" applyFont="1" applyFill="1" applyBorder="1" applyAlignment="1">
      <alignment horizontal="center" vertical="center"/>
    </xf>
    <xf numFmtId="0" fontId="22" fillId="0" borderId="51" xfId="0" applyFont="1" applyFill="1" applyBorder="1"/>
    <xf numFmtId="0" fontId="22" fillId="0" borderId="52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0" fontId="22" fillId="0" borderId="48" xfId="0" applyFont="1" applyFill="1" applyBorder="1"/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22" fillId="0" borderId="60" xfId="0" applyNumberFormat="1" applyFont="1" applyFill="1" applyBorder="1" applyAlignment="1">
      <alignment horizontal="center" vertical="center"/>
    </xf>
    <xf numFmtId="0" fontId="22" fillId="0" borderId="55" xfId="0" applyNumberFormat="1" applyFont="1" applyFill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/>
    </xf>
    <xf numFmtId="0" fontId="22" fillId="0" borderId="61" xfId="0" applyFont="1" applyFill="1" applyBorder="1"/>
    <xf numFmtId="0" fontId="31" fillId="0" borderId="0" xfId="0" applyNumberFormat="1" applyFont="1" applyFill="1" applyBorder="1"/>
    <xf numFmtId="49" fontId="31" fillId="0" borderId="0" xfId="0" applyNumberFormat="1" applyFont="1" applyFill="1" applyBorder="1"/>
    <xf numFmtId="0" fontId="37" fillId="0" borderId="0" xfId="0" applyFont="1" applyFill="1" applyBorder="1"/>
    <xf numFmtId="49" fontId="31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justify" wrapText="1"/>
    </xf>
    <xf numFmtId="0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vertical="justify"/>
    </xf>
    <xf numFmtId="0" fontId="21" fillId="0" borderId="0" xfId="0" applyNumberFormat="1" applyFont="1" applyFill="1" applyAlignment="1"/>
    <xf numFmtId="0" fontId="38" fillId="0" borderId="0" xfId="0" applyNumberFormat="1" applyFont="1" applyFill="1" applyBorder="1" applyAlignment="1">
      <alignment horizontal="left" vertical="justify"/>
    </xf>
    <xf numFmtId="0" fontId="3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left" vertical="justify"/>
    </xf>
    <xf numFmtId="49" fontId="22" fillId="0" borderId="1" xfId="0" applyNumberFormat="1" applyFont="1" applyFill="1" applyBorder="1" applyAlignment="1" applyProtection="1">
      <alignment horizontal="center" vertical="justify"/>
    </xf>
    <xf numFmtId="49" fontId="21" fillId="0" borderId="0" xfId="0" applyNumberFormat="1" applyFont="1" applyFill="1" applyBorder="1" applyAlignment="1"/>
    <xf numFmtId="49" fontId="22" fillId="0" borderId="1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/>
    <xf numFmtId="0" fontId="33" fillId="0" borderId="0" xfId="0" applyFont="1" applyFill="1" applyBorder="1"/>
    <xf numFmtId="0" fontId="39" fillId="0" borderId="0" xfId="0" applyFont="1" applyFill="1" applyBorder="1" applyAlignment="1" applyProtection="1"/>
    <xf numFmtId="0" fontId="0" fillId="0" borderId="0" xfId="0" applyFill="1" applyAlignment="1" applyProtection="1"/>
    <xf numFmtId="49" fontId="40" fillId="0" borderId="0" xfId="0" applyNumberFormat="1" applyFont="1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40" fillId="0" borderId="0" xfId="0" applyFont="1" applyFill="1" applyBorder="1" applyAlignment="1" applyProtection="1"/>
    <xf numFmtId="0" fontId="41" fillId="0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31" fillId="0" borderId="0" xfId="0" applyFont="1" applyFill="1" applyAlignment="1"/>
    <xf numFmtId="0" fontId="31" fillId="0" borderId="0" xfId="0" applyFont="1" applyFill="1" applyBorder="1" applyAlignment="1"/>
    <xf numFmtId="0" fontId="25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1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/>
    <xf numFmtId="49" fontId="20" fillId="0" borderId="0" xfId="0" applyNumberFormat="1" applyFont="1" applyBorder="1"/>
    <xf numFmtId="49" fontId="1" fillId="0" borderId="0" xfId="0" applyNumberFormat="1" applyFont="1" applyBorder="1"/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79" xfId="0" applyFont="1" applyFill="1" applyBorder="1" applyAlignment="1">
      <alignment horizontal="center" vertical="center"/>
    </xf>
    <xf numFmtId="0" fontId="31" fillId="0" borderId="47" xfId="0" applyFont="1" applyBorder="1" applyAlignment="1">
      <alignment vertical="top"/>
    </xf>
    <xf numFmtId="0" fontId="31" fillId="0" borderId="48" xfId="0" applyFont="1" applyBorder="1" applyAlignment="1">
      <alignment vertical="top"/>
    </xf>
    <xf numFmtId="0" fontId="31" fillId="0" borderId="0" xfId="0" applyFont="1" applyBorder="1"/>
    <xf numFmtId="0" fontId="46" fillId="0" borderId="7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50" xfId="0" applyNumberFormat="1" applyFont="1" applyFill="1" applyBorder="1" applyAlignment="1">
      <alignment horizontal="center" vertical="center" wrapText="1" shrinkToFit="1"/>
    </xf>
    <xf numFmtId="0" fontId="46" fillId="0" borderId="69" xfId="0" applyNumberFormat="1" applyFont="1" applyFill="1" applyBorder="1" applyAlignment="1">
      <alignment horizontal="center" vertical="center" wrapText="1" shrinkToFit="1"/>
    </xf>
    <xf numFmtId="0" fontId="46" fillId="0" borderId="51" xfId="0" applyNumberFormat="1" applyFont="1" applyFill="1" applyBorder="1" applyAlignment="1">
      <alignment horizontal="center" vertical="center" wrapText="1" shrinkToFit="1"/>
    </xf>
    <xf numFmtId="0" fontId="46" fillId="0" borderId="49" xfId="0" applyNumberFormat="1" applyFont="1" applyFill="1" applyBorder="1" applyAlignment="1">
      <alignment horizontal="center" vertical="center" wrapText="1" shrinkToFit="1"/>
    </xf>
    <xf numFmtId="0" fontId="46" fillId="0" borderId="35" xfId="0" applyNumberFormat="1" applyFont="1" applyFill="1" applyBorder="1" applyAlignment="1">
      <alignment horizontal="center" vertical="center" wrapText="1" shrinkToFit="1"/>
    </xf>
    <xf numFmtId="0" fontId="46" fillId="0" borderId="50" xfId="0" applyNumberFormat="1" applyFont="1" applyFill="1" applyBorder="1" applyAlignment="1">
      <alignment horizontal="center" vertical="center" shrinkToFit="1"/>
    </xf>
    <xf numFmtId="0" fontId="46" fillId="0" borderId="51" xfId="0" applyNumberFormat="1" applyFont="1" applyFill="1" applyBorder="1" applyAlignment="1">
      <alignment horizontal="center" vertical="center" shrinkToFit="1"/>
    </xf>
    <xf numFmtId="0" fontId="46" fillId="0" borderId="49" xfId="0" applyNumberFormat="1" applyFont="1" applyFill="1" applyBorder="1" applyAlignment="1">
      <alignment horizontal="center" vertical="center" shrinkToFit="1"/>
    </xf>
    <xf numFmtId="0" fontId="46" fillId="0" borderId="71" xfId="0" applyNumberFormat="1" applyFont="1" applyFill="1" applyBorder="1" applyAlignment="1">
      <alignment horizontal="center" vertical="center" shrinkToFit="1"/>
    </xf>
    <xf numFmtId="0" fontId="46" fillId="0" borderId="69" xfId="0" applyNumberFormat="1" applyFont="1" applyFill="1" applyBorder="1" applyAlignment="1">
      <alignment horizontal="center" vertical="center" shrinkToFit="1"/>
    </xf>
    <xf numFmtId="0" fontId="46" fillId="0" borderId="71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49" xfId="0" applyFont="1" applyFill="1" applyBorder="1"/>
    <xf numFmtId="0" fontId="46" fillId="0" borderId="54" xfId="0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left" vertical="center" wrapText="1" shrinkToFit="1"/>
    </xf>
    <xf numFmtId="0" fontId="46" fillId="0" borderId="53" xfId="0" applyNumberFormat="1" applyFont="1" applyFill="1" applyBorder="1" applyAlignment="1">
      <alignment horizontal="center" vertical="center" wrapText="1" shrinkToFit="1"/>
    </xf>
    <xf numFmtId="0" fontId="46" fillId="0" borderId="39" xfId="0" applyNumberFormat="1" applyFont="1" applyFill="1" applyBorder="1" applyAlignment="1">
      <alignment horizontal="center" vertical="center" wrapText="1" shrinkToFit="1"/>
    </xf>
    <xf numFmtId="0" fontId="46" fillId="0" borderId="48" xfId="0" applyNumberFormat="1" applyFont="1" applyFill="1" applyBorder="1" applyAlignment="1">
      <alignment horizontal="center" vertical="center" wrapText="1" shrinkToFit="1"/>
    </xf>
    <xf numFmtId="0" fontId="46" fillId="0" borderId="52" xfId="0" applyNumberFormat="1" applyFont="1" applyFill="1" applyBorder="1" applyAlignment="1">
      <alignment horizontal="center" vertical="center" wrapText="1" shrinkToFit="1"/>
    </xf>
    <xf numFmtId="0" fontId="46" fillId="0" borderId="2" xfId="0" applyNumberFormat="1" applyFont="1" applyFill="1" applyBorder="1" applyAlignment="1">
      <alignment horizontal="center" vertical="center" wrapText="1" shrinkToFit="1"/>
    </xf>
    <xf numFmtId="0" fontId="46" fillId="0" borderId="53" xfId="0" applyNumberFormat="1" applyFont="1" applyFill="1" applyBorder="1" applyAlignment="1">
      <alignment horizontal="center" vertical="center" shrinkToFit="1"/>
    </xf>
    <xf numFmtId="0" fontId="46" fillId="0" borderId="48" xfId="0" applyNumberFormat="1" applyFont="1" applyFill="1" applyBorder="1" applyAlignment="1">
      <alignment horizontal="center" vertical="center" shrinkToFit="1"/>
    </xf>
    <xf numFmtId="0" fontId="46" fillId="0" borderId="52" xfId="0" applyNumberFormat="1" applyFont="1" applyFill="1" applyBorder="1" applyAlignment="1">
      <alignment horizontal="center" vertical="center" shrinkToFit="1"/>
    </xf>
    <xf numFmtId="0" fontId="46" fillId="0" borderId="47" xfId="0" applyNumberFormat="1" applyFont="1" applyFill="1" applyBorder="1" applyAlignment="1">
      <alignment horizontal="center" vertical="center" shrinkToFit="1"/>
    </xf>
    <xf numFmtId="0" fontId="46" fillId="0" borderId="39" xfId="0" applyNumberFormat="1" applyFont="1" applyFill="1" applyBorder="1" applyAlignment="1">
      <alignment horizontal="center" vertical="center" shrinkToFit="1"/>
    </xf>
    <xf numFmtId="0" fontId="46" fillId="0" borderId="62" xfId="0" applyFont="1" applyFill="1" applyBorder="1" applyAlignment="1">
      <alignment horizontal="center" vertical="center"/>
    </xf>
    <xf numFmtId="0" fontId="46" fillId="0" borderId="60" xfId="0" applyNumberFormat="1" applyFont="1" applyFill="1" applyBorder="1" applyAlignment="1">
      <alignment horizontal="center" vertical="center" wrapText="1" shrinkToFit="1"/>
    </xf>
    <xf numFmtId="0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61" xfId="0" applyNumberFormat="1" applyFont="1" applyFill="1" applyBorder="1" applyAlignment="1">
      <alignment horizontal="center" vertical="center" wrapText="1" shrinkToFit="1"/>
    </xf>
    <xf numFmtId="0" fontId="46" fillId="0" borderId="55" xfId="0" applyNumberFormat="1" applyFont="1" applyFill="1" applyBorder="1" applyAlignment="1">
      <alignment horizontal="center" vertical="center" wrapText="1" shrinkToFit="1"/>
    </xf>
    <xf numFmtId="0" fontId="46" fillId="0" borderId="57" xfId="0" applyNumberFormat="1" applyFont="1" applyFill="1" applyBorder="1" applyAlignment="1">
      <alignment horizontal="center" vertical="center" wrapText="1" shrinkToFit="1"/>
    </xf>
    <xf numFmtId="0" fontId="46" fillId="0" borderId="60" xfId="0" applyNumberFormat="1" applyFont="1" applyFill="1" applyBorder="1" applyAlignment="1">
      <alignment horizontal="center" vertical="center" shrinkToFit="1"/>
    </xf>
    <xf numFmtId="0" fontId="46" fillId="0" borderId="61" xfId="0" applyNumberFormat="1" applyFont="1" applyFill="1" applyBorder="1" applyAlignment="1">
      <alignment horizontal="center" vertical="center" shrinkToFit="1"/>
    </xf>
    <xf numFmtId="0" fontId="46" fillId="0" borderId="55" xfId="0" applyNumberFormat="1" applyFont="1" applyFill="1" applyBorder="1" applyAlignment="1">
      <alignment horizontal="center" vertical="center" shrinkToFit="1"/>
    </xf>
    <xf numFmtId="0" fontId="46" fillId="0" borderId="63" xfId="0" applyNumberFormat="1" applyFont="1" applyFill="1" applyBorder="1" applyAlignment="1">
      <alignment horizontal="center" vertical="center" shrinkToFit="1"/>
    </xf>
    <xf numFmtId="0" fontId="46" fillId="0" borderId="56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wrapText="1" shrinkToFit="1"/>
    </xf>
    <xf numFmtId="0" fontId="4" fillId="0" borderId="67" xfId="0" applyNumberFormat="1" applyFont="1" applyFill="1" applyBorder="1" applyAlignment="1">
      <alignment horizontal="center" vertical="center" wrapText="1" shrinkToFit="1"/>
    </xf>
    <xf numFmtId="0" fontId="4" fillId="0" borderId="64" xfId="0" applyNumberFormat="1" applyFont="1" applyFill="1" applyBorder="1" applyAlignment="1">
      <alignment horizontal="center" vertical="center" wrapText="1" shrinkToFit="1"/>
    </xf>
    <xf numFmtId="0" fontId="4" fillId="0" borderId="80" xfId="0" applyNumberFormat="1" applyFont="1" applyFill="1" applyBorder="1" applyAlignment="1">
      <alignment horizontal="center" vertical="center" wrapText="1" shrinkToFit="1"/>
    </xf>
    <xf numFmtId="0" fontId="4" fillId="0" borderId="81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/>
    </xf>
    <xf numFmtId="0" fontId="46" fillId="0" borderId="34" xfId="0" applyNumberFormat="1" applyFont="1" applyFill="1" applyBorder="1" applyAlignment="1">
      <alignment horizontal="center" vertical="center" wrapText="1" shrinkToFit="1"/>
    </xf>
    <xf numFmtId="0" fontId="46" fillId="0" borderId="47" xfId="0" applyNumberFormat="1" applyFont="1" applyFill="1" applyBorder="1" applyAlignment="1">
      <alignment horizontal="center" vertical="center" wrapText="1" shrinkToFit="1"/>
    </xf>
    <xf numFmtId="0" fontId="46" fillId="0" borderId="70" xfId="0" applyNumberFormat="1" applyFont="1" applyFill="1" applyBorder="1" applyAlignment="1">
      <alignment horizontal="center" vertical="center" wrapText="1" shrinkToFit="1"/>
    </xf>
    <xf numFmtId="0" fontId="46" fillId="0" borderId="36" xfId="0" applyNumberFormat="1" applyFont="1" applyFill="1" applyBorder="1" applyAlignment="1">
      <alignment horizontal="center" vertical="center" shrinkToFit="1"/>
    </xf>
    <xf numFmtId="0" fontId="46" fillId="0" borderId="82" xfId="0" applyFont="1" applyFill="1" applyBorder="1" applyAlignment="1">
      <alignment horizontal="center" vertical="center"/>
    </xf>
    <xf numFmtId="0" fontId="46" fillId="0" borderId="17" xfId="0" applyNumberFormat="1" applyFont="1" applyFill="1" applyBorder="1" applyAlignment="1">
      <alignment horizontal="left" vertical="center" wrapText="1" shrinkToFit="1"/>
    </xf>
    <xf numFmtId="0" fontId="46" fillId="0" borderId="18" xfId="0" applyNumberFormat="1" applyFont="1" applyFill="1" applyBorder="1" applyAlignment="1">
      <alignment horizontal="center" vertical="center" wrapText="1" shrinkToFit="1"/>
    </xf>
    <xf numFmtId="0" fontId="46" fillId="0" borderId="72" xfId="0" applyNumberFormat="1" applyFont="1" applyFill="1" applyBorder="1" applyAlignment="1">
      <alignment horizontal="center" vertical="center" wrapText="1" shrinkToFit="1"/>
    </xf>
    <xf numFmtId="0" fontId="46" fillId="0" borderId="25" xfId="0" applyNumberFormat="1" applyFont="1" applyFill="1" applyBorder="1" applyAlignment="1">
      <alignment horizontal="center" vertical="center" wrapText="1" shrinkToFit="1"/>
    </xf>
    <xf numFmtId="0" fontId="46" fillId="0" borderId="26" xfId="0" applyNumberFormat="1" applyFont="1" applyFill="1" applyBorder="1" applyAlignment="1">
      <alignment horizontal="center" vertical="center" wrapText="1" shrinkToFit="1"/>
    </xf>
    <xf numFmtId="0" fontId="46" fillId="0" borderId="24" xfId="0" applyNumberFormat="1" applyFont="1" applyFill="1" applyBorder="1" applyAlignment="1">
      <alignment horizontal="center" vertical="center" wrapText="1" shrinkToFit="1"/>
    </xf>
    <xf numFmtId="0" fontId="46" fillId="0" borderId="82" xfId="0" applyNumberFormat="1" applyFont="1" applyFill="1" applyBorder="1" applyAlignment="1">
      <alignment horizontal="center" vertical="center" wrapText="1" shrinkToFit="1"/>
    </xf>
    <xf numFmtId="0" fontId="46" fillId="0" borderId="25" xfId="0" applyNumberFormat="1" applyFont="1" applyFill="1" applyBorder="1" applyAlignment="1">
      <alignment horizontal="center" vertical="center" shrinkToFit="1"/>
    </xf>
    <xf numFmtId="0" fontId="46" fillId="0" borderId="26" xfId="0" applyNumberFormat="1" applyFont="1" applyFill="1" applyBorder="1" applyAlignment="1">
      <alignment horizontal="center" vertical="center" shrinkToFit="1"/>
    </xf>
    <xf numFmtId="0" fontId="46" fillId="0" borderId="24" xfId="0" applyNumberFormat="1" applyFont="1" applyFill="1" applyBorder="1" applyAlignment="1">
      <alignment horizontal="center" vertical="center" shrinkToFit="1"/>
    </xf>
    <xf numFmtId="0" fontId="46" fillId="0" borderId="83" xfId="0" applyNumberFormat="1" applyFont="1" applyFill="1" applyBorder="1" applyAlignment="1">
      <alignment horizontal="center" vertical="center" shrinkToFit="1"/>
    </xf>
    <xf numFmtId="0" fontId="46" fillId="0" borderId="84" xfId="0" applyNumberFormat="1" applyFont="1" applyFill="1" applyBorder="1" applyAlignment="1">
      <alignment horizontal="center" vertical="center" shrinkToFit="1"/>
    </xf>
    <xf numFmtId="0" fontId="46" fillId="0" borderId="72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>
      <alignment horizontal="center" vertical="center" shrinkToFit="1"/>
    </xf>
    <xf numFmtId="0" fontId="46" fillId="0" borderId="80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 wrapText="1" shrinkToFit="1"/>
    </xf>
    <xf numFmtId="0" fontId="46" fillId="0" borderId="68" xfId="0" applyNumberFormat="1" applyFont="1" applyFill="1" applyBorder="1" applyAlignment="1">
      <alignment horizontal="center" vertical="center" wrapText="1" shrinkToFit="1"/>
    </xf>
    <xf numFmtId="0" fontId="46" fillId="0" borderId="14" xfId="0" applyNumberFormat="1" applyFont="1" applyFill="1" applyBorder="1" applyAlignment="1">
      <alignment horizontal="center" vertical="center" wrapText="1" shrinkToFit="1"/>
    </xf>
    <xf numFmtId="0" fontId="46" fillId="0" borderId="30" xfId="0" applyNumberFormat="1" applyFont="1" applyFill="1" applyBorder="1" applyAlignment="1">
      <alignment horizontal="center" vertical="center" shrinkToFit="1"/>
    </xf>
    <xf numFmtId="0" fontId="46" fillId="0" borderId="32" xfId="0" applyNumberFormat="1" applyFont="1" applyFill="1" applyBorder="1" applyAlignment="1">
      <alignment horizontal="center" vertical="center" shrinkToFit="1"/>
    </xf>
    <xf numFmtId="0" fontId="46" fillId="0" borderId="31" xfId="0" applyNumberFormat="1" applyFont="1" applyFill="1" applyBorder="1" applyAlignment="1">
      <alignment horizontal="center" vertical="center" shrinkToFit="1"/>
    </xf>
    <xf numFmtId="0" fontId="46" fillId="0" borderId="13" xfId="0" applyNumberFormat="1" applyFont="1" applyFill="1" applyBorder="1" applyAlignment="1">
      <alignment horizontal="center" vertical="center" shrinkToFit="1"/>
    </xf>
    <xf numFmtId="0" fontId="49" fillId="0" borderId="0" xfId="0" applyFont="1" applyBorder="1"/>
    <xf numFmtId="0" fontId="4" fillId="0" borderId="45" xfId="0" applyNumberFormat="1" applyFont="1" applyFill="1" applyBorder="1" applyAlignment="1">
      <alignment horizontal="center" vertical="center" wrapText="1" shrinkToFit="1"/>
    </xf>
    <xf numFmtId="0" fontId="4" fillId="0" borderId="44" xfId="0" applyNumberFormat="1" applyFont="1" applyFill="1" applyBorder="1" applyAlignment="1">
      <alignment horizontal="center" vertical="center" wrapText="1" shrinkToFit="1"/>
    </xf>
    <xf numFmtId="0" fontId="4" fillId="0" borderId="85" xfId="0" applyNumberFormat="1" applyFont="1" applyFill="1" applyBorder="1" applyAlignment="1">
      <alignment horizontal="center" vertical="center" wrapText="1" shrinkToFit="1"/>
    </xf>
    <xf numFmtId="0" fontId="4" fillId="0" borderId="65" xfId="0" applyNumberFormat="1" applyFont="1" applyFill="1" applyBorder="1" applyAlignment="1">
      <alignment horizontal="center" vertical="center" wrapText="1" shrinkToFit="1"/>
    </xf>
    <xf numFmtId="0" fontId="4" fillId="0" borderId="86" xfId="0" applyNumberFormat="1" applyFont="1" applyFill="1" applyBorder="1" applyAlignment="1">
      <alignment horizontal="center" vertical="center" wrapText="1" shrinkToFit="1"/>
    </xf>
    <xf numFmtId="0" fontId="4" fillId="0" borderId="46" xfId="0" applyNumberFormat="1" applyFont="1" applyFill="1" applyBorder="1" applyAlignment="1">
      <alignment horizontal="center" vertical="center" wrapText="1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76" xfId="0" applyNumberFormat="1" applyFont="1" applyFill="1" applyBorder="1" applyAlignment="1">
      <alignment horizontal="center" vertical="center" wrapText="1" shrinkToFit="1"/>
    </xf>
    <xf numFmtId="0" fontId="4" fillId="0" borderId="87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76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 shrinkToFit="1"/>
    </xf>
    <xf numFmtId="0" fontId="4" fillId="0" borderId="51" xfId="0" applyNumberFormat="1" applyFont="1" applyFill="1" applyBorder="1" applyAlignment="1">
      <alignment horizontal="center" vertical="center" wrapText="1" shrinkToFit="1"/>
    </xf>
    <xf numFmtId="0" fontId="4" fillId="0" borderId="84" xfId="0" applyNumberFormat="1" applyFont="1" applyFill="1" applyBorder="1" applyAlignment="1">
      <alignment horizontal="center" vertical="center" wrapText="1" shrinkToFit="1"/>
    </xf>
    <xf numFmtId="0" fontId="4" fillId="0" borderId="37" xfId="0" applyNumberFormat="1" applyFont="1" applyFill="1" applyBorder="1" applyAlignment="1">
      <alignment horizontal="center" vertical="center" wrapText="1" shrinkToFit="1"/>
    </xf>
    <xf numFmtId="0" fontId="4" fillId="0" borderId="70" xfId="0" applyNumberFormat="1" applyFont="1" applyFill="1" applyBorder="1" applyAlignment="1">
      <alignment horizontal="center" vertical="center" wrapText="1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84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9" xfId="0" applyFont="1" applyFill="1" applyBorder="1"/>
    <xf numFmtId="49" fontId="46" fillId="0" borderId="82" xfId="0" applyNumberFormat="1" applyFont="1" applyFill="1" applyBorder="1" applyAlignment="1">
      <alignment horizontal="center" vertical="center"/>
    </xf>
    <xf numFmtId="0" fontId="46" fillId="0" borderId="52" xfId="0" applyFont="1" applyFill="1" applyBorder="1" applyAlignment="1" applyProtection="1">
      <alignment horizontal="center" vertical="center" wrapText="1"/>
    </xf>
    <xf numFmtId="0" fontId="46" fillId="0" borderId="13" xfId="0" applyNumberFormat="1" applyFont="1" applyFill="1" applyBorder="1" applyAlignment="1">
      <alignment horizontal="left" vertical="center" wrapText="1" shrinkToFit="1"/>
    </xf>
    <xf numFmtId="0" fontId="46" fillId="0" borderId="84" xfId="0" applyNumberFormat="1" applyFont="1" applyFill="1" applyBorder="1" applyAlignment="1">
      <alignment horizontal="center" vertical="center" wrapText="1" shrinkToFit="1"/>
    </xf>
    <xf numFmtId="0" fontId="46" fillId="0" borderId="37" xfId="0" applyNumberFormat="1" applyFont="1" applyFill="1" applyBorder="1" applyAlignment="1">
      <alignment horizontal="center" vertical="center" wrapText="1" shrinkToFit="1"/>
    </xf>
    <xf numFmtId="0" fontId="46" fillId="0" borderId="54" xfId="0" applyNumberFormat="1" applyFont="1" applyFill="1" applyBorder="1" applyAlignment="1">
      <alignment horizontal="center" vertical="center" wrapText="1" shrinkToFit="1"/>
    </xf>
    <xf numFmtId="0" fontId="46" fillId="0" borderId="38" xfId="0" applyNumberFormat="1" applyFont="1" applyFill="1" applyBorder="1" applyAlignment="1">
      <alignment horizontal="center" vertical="center" shrinkToFit="1"/>
    </xf>
    <xf numFmtId="0" fontId="46" fillId="0" borderId="88" xfId="0" applyNumberFormat="1" applyFont="1" applyFill="1" applyBorder="1" applyAlignment="1">
      <alignment horizontal="center" vertical="center" shrinkToFit="1"/>
    </xf>
    <xf numFmtId="0" fontId="46" fillId="0" borderId="37" xfId="0" applyNumberFormat="1" applyFont="1" applyFill="1" applyBorder="1" applyAlignment="1">
      <alignment horizontal="center" vertical="center" shrinkToFit="1"/>
    </xf>
    <xf numFmtId="0" fontId="46" fillId="0" borderId="83" xfId="0" applyFont="1" applyFill="1" applyBorder="1" applyAlignment="1">
      <alignment horizontal="center" vertical="center"/>
    </xf>
    <xf numFmtId="0" fontId="46" fillId="0" borderId="84" xfId="0" applyFont="1" applyFill="1" applyBorder="1" applyAlignment="1">
      <alignment horizontal="center" vertical="center"/>
    </xf>
    <xf numFmtId="0" fontId="46" fillId="0" borderId="72" xfId="0" applyFont="1" applyFill="1" applyBorder="1"/>
    <xf numFmtId="49" fontId="4" fillId="0" borderId="8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48" xfId="0" applyNumberFormat="1" applyFont="1" applyFill="1" applyBorder="1" applyAlignment="1">
      <alignment horizontal="center" vertical="center" wrapText="1" shrinkToFit="1"/>
    </xf>
    <xf numFmtId="0" fontId="4" fillId="0" borderId="54" xfId="0" applyNumberFormat="1" applyFont="1" applyFill="1" applyBorder="1" applyAlignment="1">
      <alignment horizontal="center" vertical="center" wrapText="1" shrinkToFit="1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72" xfId="0" applyFont="1" applyFill="1" applyBorder="1"/>
    <xf numFmtId="0" fontId="46" fillId="0" borderId="20" xfId="0" applyNumberFormat="1" applyFont="1" applyFill="1" applyBorder="1" applyAlignment="1">
      <alignment horizontal="center" vertical="center" wrapText="1" shrinkToFit="1"/>
    </xf>
    <xf numFmtId="0" fontId="46" fillId="0" borderId="89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6" fillId="0" borderId="4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0" xfId="0" applyNumberFormat="1" applyFont="1" applyFill="1" applyBorder="1" applyAlignment="1">
      <alignment horizontal="center" vertical="center" shrinkToFit="1"/>
    </xf>
    <xf numFmtId="0" fontId="4" fillId="0" borderId="86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6" fillId="0" borderId="30" xfId="0" applyFont="1" applyFill="1" applyBorder="1" applyAlignment="1" applyProtection="1">
      <alignment horizontal="center" vertical="center" wrapText="1"/>
    </xf>
    <xf numFmtId="0" fontId="46" fillId="0" borderId="32" xfId="0" applyFont="1" applyFill="1" applyBorder="1" applyAlignment="1" applyProtection="1">
      <alignment horizontal="center" vertical="center" wrapText="1"/>
    </xf>
    <xf numFmtId="0" fontId="46" fillId="0" borderId="3" xfId="0" applyFont="1" applyFill="1" applyBorder="1" applyAlignment="1" applyProtection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</xf>
    <xf numFmtId="0" fontId="46" fillId="0" borderId="14" xfId="0" applyFont="1" applyFill="1" applyBorder="1" applyAlignment="1" applyProtection="1">
      <alignment horizontal="center" vertical="center" wrapText="1"/>
    </xf>
    <xf numFmtId="0" fontId="46" fillId="0" borderId="31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6" fillId="0" borderId="22" xfId="0" applyFont="1" applyFill="1" applyBorder="1" applyAlignment="1" applyProtection="1">
      <alignment horizontal="center" vertical="center" wrapText="1"/>
    </xf>
    <xf numFmtId="0" fontId="46" fillId="0" borderId="26" xfId="0" applyFont="1" applyFill="1" applyBorder="1" applyAlignment="1" applyProtection="1">
      <alignment horizontal="center" vertical="center" wrapText="1"/>
    </xf>
    <xf numFmtId="0" fontId="46" fillId="0" borderId="25" xfId="0" applyFont="1" applyFill="1" applyBorder="1" applyAlignment="1" applyProtection="1">
      <alignment horizontal="center" vertical="center" wrapText="1"/>
    </xf>
    <xf numFmtId="0" fontId="46" fillId="0" borderId="17" xfId="0" applyFont="1" applyFill="1" applyBorder="1" applyAlignment="1" applyProtection="1">
      <alignment horizontal="center" vertical="center" wrapText="1"/>
    </xf>
    <xf numFmtId="0" fontId="46" fillId="0" borderId="91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/>
    </xf>
    <xf numFmtId="0" fontId="4" fillId="0" borderId="83" xfId="0" applyNumberFormat="1" applyFont="1" applyFill="1" applyBorder="1" applyAlignment="1">
      <alignment horizontal="center" vertical="center" wrapText="1" shrinkToFit="1"/>
    </xf>
    <xf numFmtId="0" fontId="4" fillId="0" borderId="72" xfId="0" applyNumberFormat="1" applyFont="1" applyFill="1" applyBorder="1" applyAlignment="1">
      <alignment horizontal="center" vertical="center" wrapText="1" shrinkToFit="1"/>
    </xf>
    <xf numFmtId="0" fontId="4" fillId="0" borderId="82" xfId="0" applyNumberFormat="1" applyFont="1" applyFill="1" applyBorder="1" applyAlignment="1">
      <alignment horizontal="center" vertical="center" wrapText="1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22" fillId="0" borderId="65" xfId="0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0" fontId="34" fillId="0" borderId="51" xfId="0" applyNumberFormat="1" applyFont="1" applyFill="1" applyBorder="1" applyAlignment="1">
      <alignment horizontal="center" vertical="center"/>
    </xf>
    <xf numFmtId="0" fontId="34" fillId="0" borderId="49" xfId="0" applyNumberFormat="1" applyFont="1" applyFill="1" applyBorder="1" applyAlignment="1">
      <alignment horizontal="center" vertical="center"/>
    </xf>
    <xf numFmtId="0" fontId="34" fillId="0" borderId="53" xfId="0" applyNumberFormat="1" applyFont="1" applyFill="1" applyBorder="1" applyAlignment="1">
      <alignment horizontal="center" vertical="center"/>
    </xf>
    <xf numFmtId="0" fontId="34" fillId="0" borderId="48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34" fillId="0" borderId="60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/>
    </xf>
    <xf numFmtId="0" fontId="31" fillId="0" borderId="0" xfId="0" applyNumberFormat="1" applyFont="1" applyBorder="1"/>
    <xf numFmtId="49" fontId="31" fillId="0" borderId="0" xfId="0" applyNumberFormat="1" applyFont="1" applyBorder="1"/>
    <xf numFmtId="0" fontId="37" fillId="0" borderId="45" xfId="0" applyFont="1" applyBorder="1"/>
    <xf numFmtId="49" fontId="31" fillId="0" borderId="10" xfId="0" applyNumberFormat="1" applyFont="1" applyBorder="1" applyAlignment="1">
      <alignment horizontal="center" vertical="justify" wrapText="1"/>
    </xf>
    <xf numFmtId="0" fontId="37" fillId="0" borderId="0" xfId="0" applyFont="1" applyBorder="1"/>
    <xf numFmtId="49" fontId="31" fillId="0" borderId="0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justify"/>
    </xf>
    <xf numFmtId="0" fontId="31" fillId="0" borderId="0" xfId="0" applyFont="1" applyAlignment="1"/>
    <xf numFmtId="49" fontId="51" fillId="0" borderId="0" xfId="0" applyNumberFormat="1" applyFont="1" applyBorder="1" applyAlignment="1">
      <alignment horizontal="left" vertical="justify"/>
    </xf>
    <xf numFmtId="0" fontId="31" fillId="0" borderId="0" xfId="0" applyFont="1" applyBorder="1" applyAlignment="1"/>
    <xf numFmtId="0" fontId="33" fillId="0" borderId="0" xfId="0" applyFont="1" applyBorder="1" applyAlignment="1"/>
    <xf numFmtId="0" fontId="9" fillId="0" borderId="0" xfId="0" applyFont="1" applyBorder="1" applyAlignment="1" applyProtection="1"/>
    <xf numFmtId="0" fontId="0" fillId="0" borderId="0" xfId="0" applyAlignment="1" applyProtection="1"/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/>
    </xf>
    <xf numFmtId="0" fontId="37" fillId="0" borderId="1" xfId="0" applyFont="1" applyBorder="1" applyAlignment="1" applyProtection="1"/>
    <xf numFmtId="0" fontId="37" fillId="0" borderId="1" xfId="0" applyFont="1" applyBorder="1" applyAlignment="1"/>
    <xf numFmtId="0" fontId="37" fillId="0" borderId="0" xfId="0" applyFont="1" applyBorder="1" applyAlignment="1" applyProtection="1"/>
    <xf numFmtId="0" fontId="37" fillId="0" borderId="1" xfId="0" applyFont="1" applyBorder="1" applyAlignment="1" applyProtection="1">
      <alignment horizontal="right"/>
    </xf>
    <xf numFmtId="0" fontId="40" fillId="0" borderId="0" xfId="0" applyFont="1" applyBorder="1" applyAlignment="1" applyProtection="1"/>
    <xf numFmtId="49" fontId="31" fillId="0" borderId="0" xfId="0" applyNumberFormat="1" applyFont="1" applyBorder="1" applyAlignment="1"/>
    <xf numFmtId="0" fontId="37" fillId="0" borderId="0" xfId="0" applyFont="1" applyBorder="1" applyAlignment="1"/>
    <xf numFmtId="0" fontId="33" fillId="0" borderId="0" xfId="0" applyFont="1" applyBorder="1"/>
    <xf numFmtId="0" fontId="39" fillId="0" borderId="0" xfId="0" applyFont="1" applyBorder="1" applyAlignment="1" applyProtection="1"/>
    <xf numFmtId="49" fontId="40" fillId="0" borderId="0" xfId="0" applyNumberFormat="1" applyFont="1" applyBorder="1" applyAlignment="1" applyProtection="1">
      <alignment horizontal="center" vertical="justify"/>
    </xf>
    <xf numFmtId="49" fontId="33" fillId="0" borderId="0" xfId="0" applyNumberFormat="1" applyFont="1" applyBorder="1" applyAlignment="1" applyProtection="1">
      <alignment horizontal="center" vertical="justify"/>
    </xf>
    <xf numFmtId="0" fontId="41" fillId="0" borderId="0" xfId="0" applyFont="1" applyBorder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/>
    <xf numFmtId="49" fontId="33" fillId="0" borderId="0" xfId="0" applyNumberFormat="1" applyFont="1" applyBorder="1" applyAlignment="1" applyProtection="1">
      <alignment horizontal="left" vertical="justify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 applyProtection="1">
      <alignment vertical="top"/>
    </xf>
    <xf numFmtId="0" fontId="23" fillId="0" borderId="0" xfId="0" applyFont="1" applyAlignment="1">
      <alignment vertical="top"/>
    </xf>
    <xf numFmtId="49" fontId="23" fillId="0" borderId="0" xfId="0" applyNumberFormat="1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left" vertical="top"/>
    </xf>
    <xf numFmtId="0" fontId="3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NumberFormat="1" applyFont="1" applyBorder="1" applyAlignment="1">
      <alignment vertical="top" wrapText="1"/>
    </xf>
    <xf numFmtId="0" fontId="37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1" fillId="0" borderId="70" xfId="0" applyFont="1" applyFill="1" applyBorder="1" applyAlignment="1">
      <alignment horizontal="center" vertical="center"/>
    </xf>
    <xf numFmtId="0" fontId="52" fillId="0" borderId="50" xfId="0" applyNumberFormat="1" applyFont="1" applyFill="1" applyBorder="1" applyAlignment="1">
      <alignment horizontal="center" vertical="center" wrapText="1" shrinkToFit="1"/>
    </xf>
    <xf numFmtId="0" fontId="52" fillId="0" borderId="51" xfId="0" applyNumberFormat="1" applyFont="1" applyFill="1" applyBorder="1" applyAlignment="1">
      <alignment horizontal="center" vertical="center" wrapText="1" shrinkToFit="1"/>
    </xf>
    <xf numFmtId="0" fontId="52" fillId="0" borderId="69" xfId="0" applyNumberFormat="1" applyFont="1" applyFill="1" applyBorder="1" applyAlignment="1">
      <alignment horizontal="center" vertical="center" wrapText="1" shrinkToFit="1"/>
    </xf>
    <xf numFmtId="0" fontId="52" fillId="0" borderId="70" xfId="0" applyNumberFormat="1" applyFont="1" applyFill="1" applyBorder="1" applyAlignment="1">
      <alignment horizontal="center" vertical="center" wrapText="1" shrinkToFit="1"/>
    </xf>
    <xf numFmtId="0" fontId="52" fillId="0" borderId="71" xfId="0" applyNumberFormat="1" applyFont="1" applyFill="1" applyBorder="1" applyAlignment="1">
      <alignment horizontal="center" vertical="center" shrinkToFit="1"/>
    </xf>
    <xf numFmtId="0" fontId="52" fillId="0" borderId="51" xfId="0" applyNumberFormat="1" applyFont="1" applyFill="1" applyBorder="1" applyAlignment="1">
      <alignment horizontal="center" vertical="center" shrinkToFit="1"/>
    </xf>
    <xf numFmtId="0" fontId="52" fillId="0" borderId="49" xfId="0" applyNumberFormat="1" applyFont="1" applyFill="1" applyBorder="1" applyAlignment="1">
      <alignment horizontal="center" vertical="center" shrinkToFit="1"/>
    </xf>
    <xf numFmtId="0" fontId="52" fillId="0" borderId="50" xfId="0" applyNumberFormat="1" applyFont="1" applyFill="1" applyBorder="1" applyAlignment="1">
      <alignment horizontal="center" vertical="center" shrinkToFit="1"/>
    </xf>
    <xf numFmtId="0" fontId="52" fillId="0" borderId="69" xfId="0" applyNumberFormat="1" applyFont="1" applyFill="1" applyBorder="1" applyAlignment="1">
      <alignment horizontal="center" vertical="center" shrinkToFit="1"/>
    </xf>
    <xf numFmtId="0" fontId="52" fillId="0" borderId="50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2" fillId="0" borderId="49" xfId="0" applyFont="1" applyFill="1" applyBorder="1"/>
    <xf numFmtId="0" fontId="21" fillId="0" borderId="8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left" vertical="center" wrapText="1" shrinkToFit="1"/>
    </xf>
    <xf numFmtId="0" fontId="52" fillId="0" borderId="83" xfId="0" applyNumberFormat="1" applyFont="1" applyFill="1" applyBorder="1" applyAlignment="1">
      <alignment horizontal="center" vertical="center" wrapText="1" shrinkToFit="1"/>
    </xf>
    <xf numFmtId="0" fontId="52" fillId="0" borderId="84" xfId="0" applyNumberFormat="1" applyFont="1" applyFill="1" applyBorder="1" applyAlignment="1">
      <alignment horizontal="center" vertical="center" wrapText="1" shrinkToFit="1"/>
    </xf>
    <xf numFmtId="0" fontId="52" fillId="0" borderId="37" xfId="0" applyNumberFormat="1" applyFont="1" applyFill="1" applyBorder="1" applyAlignment="1">
      <alignment horizontal="center" vertical="center" wrapText="1" shrinkToFit="1"/>
    </xf>
    <xf numFmtId="0" fontId="52" fillId="0" borderId="82" xfId="0" applyNumberFormat="1" applyFont="1" applyFill="1" applyBorder="1" applyAlignment="1">
      <alignment horizontal="center" vertical="center" wrapText="1" shrinkToFit="1"/>
    </xf>
    <xf numFmtId="0" fontId="52" fillId="0" borderId="38" xfId="0" applyNumberFormat="1" applyFont="1" applyFill="1" applyBorder="1" applyAlignment="1">
      <alignment horizontal="center" vertical="center" shrinkToFit="1"/>
    </xf>
    <xf numFmtId="0" fontId="52" fillId="0" borderId="84" xfId="0" applyNumberFormat="1" applyFont="1" applyFill="1" applyBorder="1" applyAlignment="1">
      <alignment horizontal="center" vertical="center" shrinkToFit="1"/>
    </xf>
    <xf numFmtId="0" fontId="52" fillId="0" borderId="72" xfId="0" applyNumberFormat="1" applyFont="1" applyFill="1" applyBorder="1" applyAlignment="1">
      <alignment horizontal="center" vertical="center" shrinkToFit="1"/>
    </xf>
    <xf numFmtId="0" fontId="52" fillId="0" borderId="83" xfId="0" applyNumberFormat="1" applyFont="1" applyFill="1" applyBorder="1" applyAlignment="1">
      <alignment horizontal="center" vertical="center" shrinkToFit="1"/>
    </xf>
    <xf numFmtId="0" fontId="52" fillId="0" borderId="37" xfId="0" applyNumberFormat="1" applyFont="1" applyFill="1" applyBorder="1" applyAlignment="1">
      <alignment horizontal="center" vertical="center" shrinkToFit="1"/>
    </xf>
    <xf numFmtId="0" fontId="52" fillId="0" borderId="83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72" xfId="0" applyFont="1" applyFill="1" applyBorder="1"/>
    <xf numFmtId="0" fontId="52" fillId="0" borderId="72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center" wrapText="1" shrinkToFit="1"/>
    </xf>
    <xf numFmtId="0" fontId="52" fillId="0" borderId="30" xfId="0" applyNumberFormat="1" applyFont="1" applyFill="1" applyBorder="1" applyAlignment="1">
      <alignment horizontal="center" vertical="center" wrapText="1" shrinkToFit="1"/>
    </xf>
    <xf numFmtId="0" fontId="52" fillId="0" borderId="32" xfId="0" applyNumberFormat="1" applyFont="1" applyFill="1" applyBorder="1" applyAlignment="1">
      <alignment horizontal="center" vertical="center" wrapText="1" shrinkToFit="1"/>
    </xf>
    <xf numFmtId="0" fontId="52" fillId="0" borderId="33" xfId="0" applyNumberFormat="1" applyFont="1" applyFill="1" applyBorder="1" applyAlignment="1">
      <alignment horizontal="center" vertical="center" wrapText="1" shrinkToFit="1"/>
    </xf>
    <xf numFmtId="0" fontId="52" fillId="0" borderId="24" xfId="0" applyNumberFormat="1" applyFont="1" applyFill="1" applyBorder="1" applyAlignment="1">
      <alignment horizontal="center" vertical="center" wrapText="1" shrinkToFit="1"/>
    </xf>
    <xf numFmtId="0" fontId="52" fillId="0" borderId="80" xfId="0" applyNumberFormat="1" applyFont="1" applyFill="1" applyBorder="1" applyAlignment="1">
      <alignment horizontal="center" vertical="center" wrapText="1" shrinkToFit="1"/>
    </xf>
    <xf numFmtId="0" fontId="52" fillId="0" borderId="3" xfId="0" applyNumberFormat="1" applyFont="1" applyFill="1" applyBorder="1" applyAlignment="1">
      <alignment horizontal="center" vertical="center" shrinkToFit="1"/>
    </xf>
    <xf numFmtId="0" fontId="52" fillId="0" borderId="32" xfId="0" applyNumberFormat="1" applyFont="1" applyFill="1" applyBorder="1" applyAlignment="1">
      <alignment horizontal="center" vertical="center" shrinkToFit="1"/>
    </xf>
    <xf numFmtId="0" fontId="52" fillId="0" borderId="31" xfId="0" applyNumberFormat="1" applyFont="1" applyFill="1" applyBorder="1" applyAlignment="1">
      <alignment horizontal="center" vertical="center" shrinkToFit="1"/>
    </xf>
    <xf numFmtId="0" fontId="52" fillId="0" borderId="33" xfId="0" applyNumberFormat="1" applyFont="1" applyFill="1" applyBorder="1" applyAlignment="1">
      <alignment horizontal="center" vertical="center" shrinkToFit="1"/>
    </xf>
    <xf numFmtId="0" fontId="52" fillId="0" borderId="30" xfId="0" applyNumberFormat="1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 shrinkToFit="1"/>
    </xf>
    <xf numFmtId="0" fontId="22" fillId="0" borderId="85" xfId="0" applyNumberFormat="1" applyFont="1" applyFill="1" applyBorder="1" applyAlignment="1">
      <alignment horizontal="center" vertical="center" shrinkToFit="1"/>
    </xf>
    <xf numFmtId="0" fontId="22" fillId="0" borderId="86" xfId="0" applyNumberFormat="1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65" xfId="0" applyNumberFormat="1" applyFont="1" applyFill="1" applyBorder="1" applyAlignment="1">
      <alignment horizontal="center" vertical="center" wrapText="1" shrinkToFit="1"/>
    </xf>
    <xf numFmtId="0" fontId="52" fillId="0" borderId="86" xfId="0" applyNumberFormat="1" applyFont="1" applyFill="1" applyBorder="1" applyAlignment="1">
      <alignment horizontal="center" vertical="center" wrapText="1" shrinkToFit="1"/>
    </xf>
    <xf numFmtId="0" fontId="52" fillId="0" borderId="46" xfId="0" applyNumberFormat="1" applyFont="1" applyFill="1" applyBorder="1" applyAlignment="1">
      <alignment horizontal="center" vertical="center" wrapText="1" shrinkToFit="1"/>
    </xf>
    <xf numFmtId="0" fontId="52" fillId="0" borderId="85" xfId="0" applyNumberFormat="1" applyFont="1" applyFill="1" applyBorder="1" applyAlignment="1">
      <alignment horizontal="center" vertical="center" shrinkToFit="1"/>
    </xf>
    <xf numFmtId="0" fontId="52" fillId="0" borderId="65" xfId="0" applyNumberFormat="1" applyFont="1" applyFill="1" applyBorder="1" applyAlignment="1">
      <alignment horizontal="center" vertical="center" shrinkToFit="1"/>
    </xf>
    <xf numFmtId="0" fontId="52" fillId="0" borderId="86" xfId="0" applyNumberFormat="1" applyFont="1" applyFill="1" applyBorder="1" applyAlignment="1">
      <alignment horizontal="center" vertical="center" shrinkToFit="1"/>
    </xf>
    <xf numFmtId="0" fontId="52" fillId="0" borderId="45" xfId="0" applyNumberFormat="1" applyFont="1" applyFill="1" applyBorder="1" applyAlignment="1">
      <alignment horizontal="center" vertical="center" shrinkToFit="1"/>
    </xf>
    <xf numFmtId="0" fontId="52" fillId="0" borderId="44" xfId="0" applyNumberFormat="1" applyFont="1" applyFill="1" applyBorder="1" applyAlignment="1">
      <alignment horizontal="center" vertical="center" shrinkToFit="1"/>
    </xf>
    <xf numFmtId="0" fontId="52" fillId="0" borderId="11" xfId="0" applyNumberFormat="1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 applyProtection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 shrinkToFit="1"/>
    </xf>
    <xf numFmtId="0" fontId="52" fillId="0" borderId="14" xfId="0" applyNumberFormat="1" applyFont="1" applyFill="1" applyBorder="1" applyAlignment="1">
      <alignment horizontal="center" vertical="center" wrapText="1" shrinkToFit="1"/>
    </xf>
    <xf numFmtId="0" fontId="52" fillId="0" borderId="13" xfId="0" applyNumberFormat="1" applyFont="1" applyFill="1" applyBorder="1" applyAlignment="1">
      <alignment horizontal="center" vertical="center" shrinkToFit="1"/>
    </xf>
    <xf numFmtId="49" fontId="21" fillId="0" borderId="46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 wrapText="1" shrinkToFit="1"/>
    </xf>
    <xf numFmtId="0" fontId="52" fillId="0" borderId="72" xfId="0" applyFont="1" applyFill="1" applyBorder="1" applyAlignment="1" applyProtection="1">
      <alignment horizontal="center" vertical="center" wrapText="1"/>
    </xf>
    <xf numFmtId="0" fontId="52" fillId="0" borderId="13" xfId="0" applyNumberFormat="1" applyFont="1" applyFill="1" applyBorder="1" applyAlignment="1">
      <alignment horizontal="left" vertical="center" wrapText="1" shrinkToFit="1"/>
    </xf>
    <xf numFmtId="0" fontId="52" fillId="0" borderId="18" xfId="0" applyNumberFormat="1" applyFont="1" applyFill="1" applyBorder="1" applyAlignment="1">
      <alignment horizontal="center" vertical="center" wrapText="1" shrinkToFit="1"/>
    </xf>
    <xf numFmtId="0" fontId="52" fillId="0" borderId="19" xfId="0" applyNumberFormat="1" applyFont="1" applyFill="1" applyBorder="1" applyAlignment="1">
      <alignment horizontal="center" vertical="center" shrinkToFit="1"/>
    </xf>
    <xf numFmtId="0" fontId="22" fillId="0" borderId="86" xfId="0" applyNumberFormat="1" applyFont="1" applyFill="1" applyBorder="1" applyAlignment="1">
      <alignment horizontal="center" vertical="center" wrapText="1" shrinkToFit="1"/>
    </xf>
    <xf numFmtId="0" fontId="22" fillId="0" borderId="46" xfId="0" applyNumberFormat="1" applyFont="1" applyFill="1" applyBorder="1" applyAlignment="1">
      <alignment horizontal="center" vertical="center" wrapText="1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2" fillId="0" borderId="87" xfId="0" applyNumberFormat="1" applyFont="1" applyFill="1" applyBorder="1" applyAlignment="1">
      <alignment horizontal="center" vertical="center" wrapText="1" shrinkToFit="1"/>
    </xf>
    <xf numFmtId="0" fontId="22" fillId="0" borderId="4" xfId="0" applyNumberFormat="1" applyFont="1" applyFill="1" applyBorder="1" applyAlignment="1">
      <alignment horizontal="center" vertical="center" shrinkToFit="1"/>
    </xf>
    <xf numFmtId="0" fontId="22" fillId="0" borderId="3" xfId="0" applyNumberFormat="1" applyFont="1" applyFill="1" applyBorder="1" applyAlignment="1">
      <alignment horizontal="center" vertical="center" shrinkToFit="1"/>
    </xf>
    <xf numFmtId="0" fontId="22" fillId="0" borderId="29" xfId="0" applyNumberFormat="1" applyFont="1" applyFill="1" applyBorder="1" applyAlignment="1">
      <alignment horizontal="center" vertical="center" shrinkToFit="1"/>
    </xf>
    <xf numFmtId="0" fontId="52" fillId="0" borderId="34" xfId="0" applyNumberFormat="1" applyFont="1" applyFill="1" applyBorder="1" applyAlignment="1">
      <alignment horizontal="center" vertical="center" wrapText="1" shrinkToFit="1"/>
    </xf>
    <xf numFmtId="0" fontId="52" fillId="0" borderId="88" xfId="0" applyNumberFormat="1" applyFont="1" applyFill="1" applyBorder="1" applyAlignment="1">
      <alignment horizontal="center" vertical="center" shrinkToFit="1"/>
    </xf>
    <xf numFmtId="0" fontId="52" fillId="0" borderId="54" xfId="0" applyNumberFormat="1" applyFont="1" applyFill="1" applyBorder="1" applyAlignment="1">
      <alignment horizontal="center" vertical="center" wrapText="1" shrinkToFit="1"/>
    </xf>
    <xf numFmtId="0" fontId="52" fillId="0" borderId="49" xfId="0" applyFont="1" applyFill="1" applyBorder="1" applyAlignment="1" applyProtection="1">
      <alignment horizontal="center" vertical="center" wrapText="1"/>
    </xf>
    <xf numFmtId="0" fontId="52" fillId="0" borderId="52" xfId="0" applyFont="1" applyFill="1" applyBorder="1" applyAlignment="1" applyProtection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 shrinkToFit="1"/>
    </xf>
    <xf numFmtId="0" fontId="52" fillId="0" borderId="48" xfId="0" applyNumberFormat="1" applyFont="1" applyFill="1" applyBorder="1" applyAlignment="1">
      <alignment horizontal="center" vertical="center" wrapText="1" shrinkToFit="1"/>
    </xf>
    <xf numFmtId="0" fontId="52" fillId="0" borderId="89" xfId="0" applyNumberFormat="1" applyFont="1" applyFill="1" applyBorder="1" applyAlignment="1">
      <alignment horizontal="center" vertical="center" shrinkToFit="1"/>
    </xf>
    <xf numFmtId="0" fontId="52" fillId="0" borderId="48" xfId="0" applyNumberFormat="1" applyFont="1" applyFill="1" applyBorder="1" applyAlignment="1">
      <alignment horizontal="center" vertical="center" shrinkToFit="1"/>
    </xf>
    <xf numFmtId="0" fontId="52" fillId="0" borderId="52" xfId="0" applyNumberFormat="1" applyFont="1" applyFill="1" applyBorder="1" applyAlignment="1">
      <alignment horizontal="center" vertical="center" shrinkToFit="1"/>
    </xf>
    <xf numFmtId="0" fontId="52" fillId="0" borderId="55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right"/>
    </xf>
    <xf numFmtId="0" fontId="22" fillId="0" borderId="9" xfId="0" applyNumberFormat="1" applyFont="1" applyFill="1" applyBorder="1" applyAlignment="1">
      <alignment horizontal="center" vertical="center" wrapText="1" shrinkToFit="1"/>
    </xf>
    <xf numFmtId="0" fontId="22" fillId="0" borderId="90" xfId="0" applyNumberFormat="1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center" vertical="center"/>
    </xf>
    <xf numFmtId="0" fontId="22" fillId="0" borderId="83" xfId="0" applyNumberFormat="1" applyFont="1" applyFill="1" applyBorder="1" applyAlignment="1">
      <alignment horizontal="center" vertical="center" wrapText="1" shrinkToFit="1"/>
    </xf>
    <xf numFmtId="0" fontId="22" fillId="0" borderId="84" xfId="0" applyNumberFormat="1" applyFont="1" applyFill="1" applyBorder="1" applyAlignment="1">
      <alignment horizontal="center" vertical="center" wrapText="1" shrinkToFit="1"/>
    </xf>
    <xf numFmtId="0" fontId="22" fillId="0" borderId="37" xfId="0" applyNumberFormat="1" applyFont="1" applyFill="1" applyBorder="1" applyAlignment="1">
      <alignment horizontal="center" vertical="center" wrapText="1" shrinkToFit="1"/>
    </xf>
    <xf numFmtId="0" fontId="22" fillId="0" borderId="72" xfId="0" applyNumberFormat="1" applyFont="1" applyFill="1" applyBorder="1" applyAlignment="1">
      <alignment horizontal="center" vertical="center" wrapText="1" shrinkToFit="1"/>
    </xf>
    <xf numFmtId="0" fontId="22" fillId="0" borderId="82" xfId="0" applyNumberFormat="1" applyFont="1" applyFill="1" applyBorder="1" applyAlignment="1">
      <alignment horizontal="center" vertical="center" wrapText="1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2" fillId="0" borderId="84" xfId="0" applyNumberFormat="1" applyFont="1" applyFill="1" applyBorder="1" applyAlignment="1">
      <alignment horizontal="center" vertical="center" shrinkToFit="1"/>
    </xf>
    <xf numFmtId="0" fontId="22" fillId="0" borderId="72" xfId="0" applyNumberFormat="1" applyFont="1" applyFill="1" applyBorder="1" applyAlignment="1">
      <alignment horizontal="center" vertical="center" shrinkToFit="1"/>
    </xf>
    <xf numFmtId="0" fontId="22" fillId="0" borderId="37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>
      <alignment horizontal="center" vertical="center" shrinkToFit="1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38" xfId="0" applyNumberFormat="1" applyFont="1" applyBorder="1" applyAlignment="1">
      <alignment horizontal="center" vertical="justify" wrapText="1"/>
    </xf>
    <xf numFmtId="49" fontId="31" fillId="0" borderId="84" xfId="0" applyNumberFormat="1" applyFont="1" applyBorder="1" applyAlignment="1">
      <alignment horizontal="center" vertical="justify" wrapText="1"/>
    </xf>
    <xf numFmtId="49" fontId="31" fillId="0" borderId="37" xfId="0" applyNumberFormat="1" applyFont="1" applyBorder="1" applyAlignment="1">
      <alignment horizontal="center" vertical="justify" wrapText="1"/>
    </xf>
    <xf numFmtId="49" fontId="33" fillId="0" borderId="0" xfId="0" applyNumberFormat="1" applyFont="1" applyBorder="1" applyAlignment="1">
      <alignment horizontal="left" vertical="justify" wrapText="1"/>
    </xf>
    <xf numFmtId="0" fontId="31" fillId="0" borderId="0" xfId="0" applyFont="1" applyBorder="1" applyAlignment="1">
      <alignment vertical="justify" wrapText="1"/>
    </xf>
    <xf numFmtId="0" fontId="31" fillId="0" borderId="0" xfId="0" applyFont="1" applyBorder="1" applyAlignment="1">
      <alignment horizontal="center" vertical="justify" wrapText="1"/>
    </xf>
    <xf numFmtId="0" fontId="31" fillId="0" borderId="0" xfId="0" applyNumberFormat="1" applyFont="1" applyBorder="1" applyAlignment="1"/>
    <xf numFmtId="49" fontId="8" fillId="0" borderId="1" xfId="0" applyNumberFormat="1" applyFont="1" applyBorder="1" applyAlignment="1" applyProtection="1">
      <alignment horizontal="left" vertical="justify"/>
    </xf>
    <xf numFmtId="49" fontId="8" fillId="0" borderId="1" xfId="0" applyNumberFormat="1" applyFont="1" applyBorder="1" applyAlignment="1" applyProtection="1">
      <alignment horizontal="center" vertical="justify"/>
    </xf>
    <xf numFmtId="0" fontId="37" fillId="0" borderId="0" xfId="0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left" vertical="justify"/>
    </xf>
    <xf numFmtId="0" fontId="24" fillId="0" borderId="5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 textRotation="90"/>
    </xf>
    <xf numFmtId="0" fontId="32" fillId="0" borderId="79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/>
    </xf>
    <xf numFmtId="0" fontId="26" fillId="0" borderId="75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7" fillId="0" borderId="50" xfId="0" applyNumberFormat="1" applyFont="1" applyBorder="1" applyAlignment="1">
      <alignment horizontal="center" vertical="center" wrapText="1" shrinkToFit="1"/>
    </xf>
    <xf numFmtId="0" fontId="57" fillId="0" borderId="49" xfId="0" applyNumberFormat="1" applyFont="1" applyFill="1" applyBorder="1" applyAlignment="1">
      <alignment horizontal="center" vertical="center" wrapText="1" shrinkToFit="1"/>
    </xf>
    <xf numFmtId="0" fontId="57" fillId="0" borderId="71" xfId="0" applyNumberFormat="1" applyFont="1" applyFill="1" applyBorder="1" applyAlignment="1">
      <alignment horizontal="center" vertical="center" wrapText="1" shrinkToFit="1"/>
    </xf>
    <xf numFmtId="0" fontId="57" fillId="0" borderId="51" xfId="0" applyNumberFormat="1" applyFont="1" applyFill="1" applyBorder="1" applyAlignment="1">
      <alignment horizontal="center" vertical="center" wrapText="1" shrinkToFit="1"/>
    </xf>
    <xf numFmtId="0" fontId="57" fillId="0" borderId="69" xfId="0" applyNumberFormat="1" applyFont="1" applyFill="1" applyBorder="1" applyAlignment="1">
      <alignment horizontal="center" vertical="center" wrapText="1" shrinkToFit="1"/>
    </xf>
    <xf numFmtId="0" fontId="57" fillId="0" borderId="70" xfId="0" applyNumberFormat="1" applyFont="1" applyFill="1" applyBorder="1" applyAlignment="1">
      <alignment horizontal="center" vertical="center" wrapText="1" shrinkToFit="1"/>
    </xf>
    <xf numFmtId="0" fontId="57" fillId="0" borderId="71" xfId="0" applyNumberFormat="1" applyFont="1" applyBorder="1" applyAlignment="1">
      <alignment horizontal="center" vertical="center" shrinkToFit="1"/>
    </xf>
    <xf numFmtId="0" fontId="57" fillId="0" borderId="51" xfId="0" applyNumberFormat="1" applyFont="1" applyBorder="1" applyAlignment="1">
      <alignment horizontal="center" vertical="center" shrinkToFit="1"/>
    </xf>
    <xf numFmtId="0" fontId="57" fillId="0" borderId="49" xfId="0" applyNumberFormat="1" applyFont="1" applyBorder="1" applyAlignment="1">
      <alignment horizontal="center" vertical="center" shrinkToFit="1"/>
    </xf>
    <xf numFmtId="0" fontId="57" fillId="0" borderId="50" xfId="0" applyNumberFormat="1" applyFont="1" applyBorder="1" applyAlignment="1">
      <alignment horizontal="center" vertical="center" shrinkToFit="1"/>
    </xf>
    <xf numFmtId="0" fontId="57" fillId="0" borderId="69" xfId="0" applyNumberFormat="1" applyFont="1" applyBorder="1" applyAlignment="1">
      <alignment horizontal="center" vertical="center" shrinkToFit="1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49" xfId="0" applyFont="1" applyBorder="1"/>
    <xf numFmtId="0" fontId="21" fillId="0" borderId="8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57" fillId="0" borderId="66" xfId="0" applyNumberFormat="1" applyFont="1" applyBorder="1" applyAlignment="1">
      <alignment horizontal="center" vertical="center" wrapText="1" shrinkToFit="1"/>
    </xf>
    <xf numFmtId="0" fontId="57" fillId="0" borderId="55" xfId="0" applyNumberFormat="1" applyFont="1" applyFill="1" applyBorder="1" applyAlignment="1">
      <alignment horizontal="center" vertical="center" wrapText="1" shrinkToFit="1"/>
    </xf>
    <xf numFmtId="0" fontId="57" fillId="0" borderId="63" xfId="0" applyNumberFormat="1" applyFont="1" applyFill="1" applyBorder="1" applyAlignment="1">
      <alignment horizontal="center" vertical="center" wrapText="1" shrinkToFit="1"/>
    </xf>
    <xf numFmtId="0" fontId="57" fillId="0" borderId="67" xfId="0" applyNumberFormat="1" applyFont="1" applyFill="1" applyBorder="1" applyAlignment="1">
      <alignment horizontal="center" vertical="center" wrapText="1" shrinkToFit="1"/>
    </xf>
    <xf numFmtId="0" fontId="57" fillId="0" borderId="64" xfId="0" applyNumberFormat="1" applyFont="1" applyFill="1" applyBorder="1" applyAlignment="1">
      <alignment horizontal="center" vertical="center" wrapText="1" shrinkToFit="1"/>
    </xf>
    <xf numFmtId="0" fontId="57" fillId="0" borderId="62" xfId="0" applyNumberFormat="1" applyFont="1" applyFill="1" applyBorder="1" applyAlignment="1">
      <alignment horizontal="center" vertical="center" wrapText="1" shrinkToFit="1"/>
    </xf>
    <xf numFmtId="0" fontId="57" fillId="0" borderId="81" xfId="0" applyNumberFormat="1" applyFont="1" applyBorder="1" applyAlignment="1">
      <alignment horizontal="center" vertical="center" shrinkToFit="1"/>
    </xf>
    <xf numFmtId="0" fontId="57" fillId="0" borderId="67" xfId="0" applyNumberFormat="1" applyFont="1" applyBorder="1" applyAlignment="1">
      <alignment horizontal="center" vertical="center" shrinkToFit="1"/>
    </xf>
    <xf numFmtId="0" fontId="57" fillId="0" borderId="68" xfId="0" applyNumberFormat="1" applyFont="1" applyBorder="1" applyAlignment="1">
      <alignment horizontal="center" vertical="center" shrinkToFit="1"/>
    </xf>
    <xf numFmtId="0" fontId="57" fillId="0" borderId="66" xfId="0" applyNumberFormat="1" applyFont="1" applyBorder="1" applyAlignment="1">
      <alignment horizontal="center" vertical="center" shrinkToFit="1"/>
    </xf>
    <xf numFmtId="0" fontId="57" fillId="0" borderId="64" xfId="0" applyNumberFormat="1" applyFont="1" applyBorder="1" applyAlignment="1">
      <alignment horizontal="center" vertical="center" shrinkToFit="1"/>
    </xf>
    <xf numFmtId="0" fontId="57" fillId="0" borderId="66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68" xfId="0" applyFont="1" applyBorder="1"/>
    <xf numFmtId="0" fontId="42" fillId="0" borderId="45" xfId="0" applyNumberFormat="1" applyFont="1" applyBorder="1" applyAlignment="1">
      <alignment horizontal="center" vertical="center" wrapText="1" shrinkToFit="1"/>
    </xf>
    <xf numFmtId="0" fontId="42" fillId="0" borderId="44" xfId="0" applyNumberFormat="1" applyFont="1" applyBorder="1" applyAlignment="1">
      <alignment horizontal="center" vertical="center" wrapText="1" shrinkToFit="1"/>
    </xf>
    <xf numFmtId="0" fontId="42" fillId="0" borderId="85" xfId="0" applyNumberFormat="1" applyFont="1" applyBorder="1" applyAlignment="1">
      <alignment horizontal="center" vertical="center" wrapText="1" shrinkToFit="1"/>
    </xf>
    <xf numFmtId="0" fontId="42" fillId="0" borderId="65" xfId="0" applyNumberFormat="1" applyFont="1" applyBorder="1" applyAlignment="1">
      <alignment horizontal="center" vertical="center" wrapText="1" shrinkToFit="1"/>
    </xf>
    <xf numFmtId="0" fontId="42" fillId="0" borderId="86" xfId="0" applyNumberFormat="1" applyFont="1" applyBorder="1" applyAlignment="1">
      <alignment horizontal="center" vertical="center" wrapText="1" shrinkToFit="1"/>
    </xf>
    <xf numFmtId="0" fontId="42" fillId="0" borderId="46" xfId="0" applyNumberFormat="1" applyFont="1" applyBorder="1" applyAlignment="1">
      <alignment horizontal="center" vertical="center" wrapText="1" shrinkToFit="1"/>
    </xf>
    <xf numFmtId="0" fontId="42" fillId="0" borderId="85" xfId="0" applyNumberFormat="1" applyFont="1" applyBorder="1" applyAlignment="1">
      <alignment horizontal="center" vertical="center" shrinkToFit="1"/>
    </xf>
    <xf numFmtId="0" fontId="42" fillId="0" borderId="65" xfId="0" applyNumberFormat="1" applyFont="1" applyBorder="1" applyAlignment="1">
      <alignment horizontal="center" vertical="center" shrinkToFit="1"/>
    </xf>
    <xf numFmtId="0" fontId="42" fillId="0" borderId="44" xfId="0" applyNumberFormat="1" applyFont="1" applyBorder="1" applyAlignment="1">
      <alignment horizontal="center" vertical="center" shrinkToFit="1"/>
    </xf>
    <xf numFmtId="0" fontId="42" fillId="0" borderId="86" xfId="0" applyNumberFormat="1" applyFont="1" applyBorder="1" applyAlignment="1">
      <alignment horizontal="center" vertical="center" shrinkToFit="1"/>
    </xf>
    <xf numFmtId="0" fontId="42" fillId="0" borderId="45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shrinkToFit="1"/>
    </xf>
    <xf numFmtId="0" fontId="42" fillId="0" borderId="4" xfId="0" applyNumberFormat="1" applyFont="1" applyBorder="1" applyAlignment="1">
      <alignment horizontal="center" vertical="center" wrapText="1" shrinkToFit="1"/>
    </xf>
    <xf numFmtId="0" fontId="42" fillId="0" borderId="76" xfId="0" applyNumberFormat="1" applyFont="1" applyBorder="1" applyAlignment="1">
      <alignment horizontal="center" vertical="center" wrapText="1" shrinkToFit="1"/>
    </xf>
    <xf numFmtId="0" fontId="42" fillId="0" borderId="87" xfId="0" applyNumberFormat="1" applyFont="1" applyBorder="1" applyAlignment="1">
      <alignment horizontal="center" vertical="center" wrapText="1" shrinkToFit="1"/>
    </xf>
    <xf numFmtId="0" fontId="42" fillId="0" borderId="4" xfId="0" applyNumberFormat="1" applyFont="1" applyBorder="1" applyAlignment="1">
      <alignment horizontal="center" vertical="center" shrinkToFit="1"/>
    </xf>
    <xf numFmtId="0" fontId="42" fillId="0" borderId="76" xfId="0" applyNumberFormat="1" applyFont="1" applyBorder="1" applyAlignment="1">
      <alignment horizontal="center" vertical="center" shrinkToFit="1"/>
    </xf>
    <xf numFmtId="0" fontId="42" fillId="0" borderId="77" xfId="0" applyNumberFormat="1" applyFont="1" applyBorder="1" applyAlignment="1">
      <alignment horizontal="center" vertical="center" shrinkToFit="1"/>
    </xf>
    <xf numFmtId="0" fontId="42" fillId="0" borderId="3" xfId="0" applyNumberFormat="1" applyFont="1" applyBorder="1" applyAlignment="1">
      <alignment horizontal="center" vertical="center" shrinkToFit="1"/>
    </xf>
    <xf numFmtId="0" fontId="57" fillId="0" borderId="29" xfId="0" applyNumberFormat="1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57" fillId="0" borderId="92" xfId="0" applyNumberFormat="1" applyFont="1" applyBorder="1" applyAlignment="1">
      <alignment horizontal="center" vertical="center" shrinkToFit="1"/>
    </xf>
    <xf numFmtId="0" fontId="57" fillId="0" borderId="50" xfId="0" applyFont="1" applyFill="1" applyBorder="1" applyAlignment="1" applyProtection="1">
      <alignment horizontal="center" vertical="center" wrapText="1"/>
    </xf>
    <xf numFmtId="0" fontId="57" fillId="0" borderId="51" xfId="0" applyFont="1" applyFill="1" applyBorder="1" applyAlignment="1" applyProtection="1">
      <alignment horizontal="center" vertical="center" wrapText="1"/>
    </xf>
    <xf numFmtId="0" fontId="57" fillId="0" borderId="49" xfId="0" applyFont="1" applyFill="1" applyBorder="1" applyAlignment="1" applyProtection="1">
      <alignment horizontal="center" vertical="center" wrapText="1"/>
    </xf>
    <xf numFmtId="0" fontId="52" fillId="0" borderId="29" xfId="0" applyNumberFormat="1" applyFont="1" applyBorder="1" applyAlignment="1">
      <alignment horizontal="left" vertical="center" wrapText="1" shrinkToFit="1"/>
    </xf>
    <xf numFmtId="0" fontId="57" fillId="0" borderId="93" xfId="0" applyNumberFormat="1" applyFont="1" applyBorder="1" applyAlignment="1">
      <alignment horizontal="center" vertical="center" shrinkToFit="1"/>
    </xf>
    <xf numFmtId="0" fontId="57" fillId="0" borderId="53" xfId="0" applyFont="1" applyFill="1" applyBorder="1" applyAlignment="1" applyProtection="1">
      <alignment horizontal="center" vertical="center" wrapText="1"/>
    </xf>
    <xf numFmtId="0" fontId="57" fillId="0" borderId="48" xfId="0" applyFont="1" applyFill="1" applyBorder="1" applyAlignment="1" applyProtection="1">
      <alignment horizontal="center" vertical="center" wrapText="1"/>
    </xf>
    <xf numFmtId="0" fontId="57" fillId="0" borderId="72" xfId="0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right"/>
    </xf>
    <xf numFmtId="0" fontId="42" fillId="0" borderId="9" xfId="0" applyNumberFormat="1" applyFont="1" applyBorder="1" applyAlignment="1">
      <alignment horizontal="center" vertical="center" wrapText="1" shrinkToFit="1"/>
    </xf>
    <xf numFmtId="0" fontId="42" fillId="0" borderId="90" xfId="0" applyNumberFormat="1" applyFont="1" applyBorder="1" applyAlignment="1">
      <alignment horizontal="center" vertical="center" shrinkToFit="1"/>
    </xf>
    <xf numFmtId="0" fontId="42" fillId="0" borderId="45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44" xfId="0" applyFont="1" applyBorder="1"/>
    <xf numFmtId="0" fontId="52" fillId="0" borderId="8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center" vertical="center" wrapText="1"/>
    </xf>
    <xf numFmtId="0" fontId="57" fillId="0" borderId="83" xfId="0" applyNumberFormat="1" applyFont="1" applyFill="1" applyBorder="1" applyAlignment="1">
      <alignment horizontal="center" vertical="center" wrapText="1" shrinkToFit="1"/>
    </xf>
    <xf numFmtId="0" fontId="57" fillId="0" borderId="72" xfId="0" applyNumberFormat="1" applyFont="1" applyFill="1" applyBorder="1" applyAlignment="1">
      <alignment horizontal="center" vertical="center" wrapText="1" shrinkToFit="1"/>
    </xf>
    <xf numFmtId="0" fontId="57" fillId="0" borderId="38" xfId="0" applyNumberFormat="1" applyFont="1" applyFill="1" applyBorder="1" applyAlignment="1">
      <alignment horizontal="center" vertical="center" wrapText="1" shrinkToFit="1"/>
    </xf>
    <xf numFmtId="0" fontId="57" fillId="0" borderId="84" xfId="0" applyNumberFormat="1" applyFont="1" applyFill="1" applyBorder="1" applyAlignment="1">
      <alignment horizontal="center" vertical="center" wrapText="1" shrinkToFit="1"/>
    </xf>
    <xf numFmtId="0" fontId="57" fillId="0" borderId="37" xfId="0" applyNumberFormat="1" applyFont="1" applyFill="1" applyBorder="1" applyAlignment="1">
      <alignment horizontal="center" vertical="center" wrapText="1" shrinkToFit="1"/>
    </xf>
    <xf numFmtId="0" fontId="57" fillId="0" borderId="82" xfId="0" applyNumberFormat="1" applyFont="1" applyFill="1" applyBorder="1" applyAlignment="1">
      <alignment horizontal="center" vertical="center" wrapText="1" shrinkToFit="1"/>
    </xf>
    <xf numFmtId="0" fontId="57" fillId="0" borderId="83" xfId="0" applyFont="1" applyFill="1" applyBorder="1" applyAlignment="1" applyProtection="1">
      <alignment horizontal="center" vertical="center" wrapText="1"/>
    </xf>
    <xf numFmtId="0" fontId="57" fillId="0" borderId="84" xfId="0" applyFont="1" applyFill="1" applyBorder="1" applyAlignment="1" applyProtection="1">
      <alignment horizontal="center" vertical="center" wrapText="1"/>
    </xf>
    <xf numFmtId="0" fontId="57" fillId="0" borderId="19" xfId="0" applyFont="1" applyFill="1" applyBorder="1" applyAlignment="1" applyProtection="1">
      <alignment horizontal="center" vertical="center" wrapText="1"/>
    </xf>
    <xf numFmtId="0" fontId="57" fillId="0" borderId="38" xfId="0" applyFont="1" applyFill="1" applyBorder="1" applyAlignment="1" applyProtection="1">
      <alignment horizontal="center" vertical="center" wrapText="1"/>
    </xf>
    <xf numFmtId="0" fontId="57" fillId="0" borderId="37" xfId="0" applyFont="1" applyFill="1" applyBorder="1" applyAlignment="1" applyProtection="1">
      <alignment horizontal="center" vertical="center" wrapText="1"/>
    </xf>
    <xf numFmtId="0" fontId="57" fillId="0" borderId="82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</xf>
    <xf numFmtId="0" fontId="57" fillId="0" borderId="47" xfId="0" applyFont="1" applyFill="1" applyBorder="1" applyAlignment="1" applyProtection="1">
      <alignment horizontal="center" vertical="center" wrapText="1"/>
    </xf>
    <xf numFmtId="0" fontId="57" fillId="0" borderId="39" xfId="0" applyFont="1" applyFill="1" applyBorder="1" applyAlignment="1" applyProtection="1">
      <alignment horizontal="center" vertical="center" wrapText="1"/>
    </xf>
    <xf numFmtId="0" fontId="57" fillId="0" borderId="21" xfId="0" applyFont="1" applyFill="1" applyBorder="1" applyAlignment="1" applyProtection="1">
      <alignment horizontal="center" vertical="center" wrapText="1"/>
    </xf>
    <xf numFmtId="0" fontId="57" fillId="0" borderId="52" xfId="0" applyFont="1" applyFill="1" applyBorder="1" applyAlignment="1" applyProtection="1">
      <alignment horizontal="center" vertical="center" wrapText="1"/>
    </xf>
    <xf numFmtId="0" fontId="57" fillId="0" borderId="94" xfId="0" applyFont="1" applyFill="1" applyBorder="1" applyAlignment="1" applyProtection="1">
      <alignment horizontal="center" vertical="center" wrapText="1"/>
    </xf>
    <xf numFmtId="0" fontId="57" fillId="0" borderId="25" xfId="0" applyFont="1" applyFill="1" applyBorder="1" applyAlignment="1" applyProtection="1">
      <alignment horizontal="center" vertical="center" wrapText="1"/>
    </xf>
    <xf numFmtId="0" fontId="57" fillId="0" borderId="26" xfId="0" applyFont="1" applyFill="1" applyBorder="1" applyAlignment="1" applyProtection="1">
      <alignment horizontal="center" vertical="center" wrapText="1"/>
    </xf>
    <xf numFmtId="0" fontId="57" fillId="0" borderId="23" xfId="0" applyFont="1" applyFill="1" applyBorder="1" applyAlignment="1" applyProtection="1">
      <alignment horizontal="center" vertical="center" wrapText="1"/>
    </xf>
    <xf numFmtId="0" fontId="57" fillId="0" borderId="24" xfId="0" applyFont="1" applyFill="1" applyBorder="1" applyAlignment="1" applyProtection="1">
      <alignment horizontal="center" vertical="center" wrapText="1"/>
    </xf>
    <xf numFmtId="0" fontId="57" fillId="0" borderId="22" xfId="0" applyFont="1" applyFill="1" applyBorder="1" applyAlignment="1" applyProtection="1">
      <alignment horizontal="center" vertical="center" wrapText="1"/>
    </xf>
    <xf numFmtId="0" fontId="57" fillId="0" borderId="31" xfId="0" applyFont="1" applyFill="1" applyBorder="1" applyAlignment="1" applyProtection="1">
      <alignment horizontal="center" vertical="center" wrapText="1"/>
    </xf>
    <xf numFmtId="0" fontId="57" fillId="0" borderId="95" xfId="0" applyFont="1" applyFill="1" applyBorder="1" applyAlignment="1" applyProtection="1">
      <alignment horizontal="center" vertical="center" wrapText="1"/>
    </xf>
    <xf numFmtId="0" fontId="57" fillId="0" borderId="17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left"/>
    </xf>
    <xf numFmtId="0" fontId="42" fillId="0" borderId="45" xfId="0" applyNumberFormat="1" applyFont="1" applyFill="1" applyBorder="1" applyAlignment="1">
      <alignment horizontal="center" vertical="center" wrapText="1" shrinkToFit="1"/>
    </xf>
    <xf numFmtId="0" fontId="42" fillId="0" borderId="44" xfId="0" applyNumberFormat="1" applyFont="1" applyFill="1" applyBorder="1" applyAlignment="1">
      <alignment horizontal="center" vertical="center" wrapText="1" shrinkToFit="1"/>
    </xf>
    <xf numFmtId="0" fontId="42" fillId="0" borderId="85" xfId="0" applyNumberFormat="1" applyFont="1" applyFill="1" applyBorder="1" applyAlignment="1">
      <alignment horizontal="center" vertical="center" wrapText="1" shrinkToFit="1"/>
    </xf>
    <xf numFmtId="0" fontId="42" fillId="0" borderId="65" xfId="0" applyNumberFormat="1" applyFont="1" applyFill="1" applyBorder="1" applyAlignment="1">
      <alignment horizontal="center" vertical="center" wrapText="1" shrinkToFit="1"/>
    </xf>
    <xf numFmtId="0" fontId="42" fillId="0" borderId="46" xfId="0" applyNumberFormat="1" applyFont="1" applyFill="1" applyBorder="1" applyAlignment="1">
      <alignment horizontal="center" vertical="center" wrapText="1" shrinkToFit="1"/>
    </xf>
    <xf numFmtId="0" fontId="42" fillId="0" borderId="45" xfId="0" applyNumberFormat="1" applyFont="1" applyFill="1" applyBorder="1" applyAlignment="1">
      <alignment horizontal="center" vertical="center" shrinkToFit="1"/>
    </xf>
    <xf numFmtId="0" fontId="42" fillId="0" borderId="65" xfId="0" applyNumberFormat="1" applyFont="1" applyFill="1" applyBorder="1" applyAlignment="1">
      <alignment horizontal="center" vertical="center" shrinkToFit="1"/>
    </xf>
    <xf numFmtId="0" fontId="42" fillId="0" borderId="44" xfId="0" applyNumberFormat="1" applyFont="1" applyFill="1" applyBorder="1" applyAlignment="1">
      <alignment horizontal="center" vertical="center" shrinkToFit="1"/>
    </xf>
    <xf numFmtId="0" fontId="42" fillId="0" borderId="85" xfId="0" applyNumberFormat="1" applyFont="1" applyFill="1" applyBorder="1" applyAlignment="1">
      <alignment horizontal="center" vertical="center" shrinkToFit="1"/>
    </xf>
    <xf numFmtId="0" fontId="42" fillId="0" borderId="86" xfId="0" applyNumberFormat="1" applyFont="1" applyFill="1" applyBorder="1" applyAlignment="1">
      <alignment horizontal="center" vertical="center" shrinkToFit="1"/>
    </xf>
    <xf numFmtId="0" fontId="42" fillId="0" borderId="83" xfId="0" applyNumberFormat="1" applyFont="1" applyFill="1" applyBorder="1" applyAlignment="1">
      <alignment horizontal="center" vertical="center" wrapText="1" shrinkToFit="1"/>
    </xf>
    <xf numFmtId="0" fontId="42" fillId="0" borderId="72" xfId="0" applyNumberFormat="1" applyFont="1" applyFill="1" applyBorder="1" applyAlignment="1">
      <alignment horizontal="center" vertical="center" wrapText="1" shrinkToFit="1"/>
    </xf>
    <xf numFmtId="0" fontId="42" fillId="0" borderId="38" xfId="0" applyNumberFormat="1" applyFont="1" applyFill="1" applyBorder="1" applyAlignment="1">
      <alignment horizontal="center" vertical="center" wrapText="1" shrinkToFit="1"/>
    </xf>
    <xf numFmtId="0" fontId="42" fillId="0" borderId="84" xfId="0" applyNumberFormat="1" applyFont="1" applyFill="1" applyBorder="1" applyAlignment="1">
      <alignment horizontal="center" vertical="center" wrapText="1" shrinkToFit="1"/>
    </xf>
    <xf numFmtId="0" fontId="42" fillId="0" borderId="82" xfId="0" applyNumberFormat="1" applyFont="1" applyFill="1" applyBorder="1" applyAlignment="1">
      <alignment horizontal="center" vertical="center" wrapText="1" shrinkToFit="1"/>
    </xf>
    <xf numFmtId="0" fontId="42" fillId="0" borderId="38" xfId="0" applyNumberFormat="1" applyFont="1" applyFill="1" applyBorder="1" applyAlignment="1">
      <alignment horizontal="center" vertical="center" shrinkToFit="1"/>
    </xf>
    <xf numFmtId="0" fontId="42" fillId="0" borderId="84" xfId="0" applyNumberFormat="1" applyFont="1" applyFill="1" applyBorder="1" applyAlignment="1">
      <alignment horizontal="center" vertical="center" shrinkToFit="1"/>
    </xf>
    <xf numFmtId="0" fontId="42" fillId="0" borderId="72" xfId="0" applyNumberFormat="1" applyFont="1" applyFill="1" applyBorder="1" applyAlignment="1">
      <alignment horizontal="center" vertical="center" shrinkToFit="1"/>
    </xf>
    <xf numFmtId="0" fontId="42" fillId="0" borderId="46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center" wrapText="1"/>
    </xf>
    <xf numFmtId="49" fontId="46" fillId="0" borderId="51" xfId="0" applyNumberFormat="1" applyFont="1" applyBorder="1" applyAlignment="1">
      <alignment horizontal="center" vertical="justify" wrapText="1"/>
    </xf>
    <xf numFmtId="0" fontId="4" fillId="0" borderId="51" xfId="0" applyFont="1" applyBorder="1" applyAlignment="1">
      <alignment horizontal="center" vertical="center" wrapText="1"/>
    </xf>
    <xf numFmtId="0" fontId="41" fillId="0" borderId="96" xfId="0" applyNumberFormat="1" applyFont="1" applyBorder="1" applyAlignment="1">
      <alignment horizontal="center" vertical="center" wrapText="1"/>
    </xf>
    <xf numFmtId="0" fontId="58" fillId="0" borderId="97" xfId="0" applyNumberFormat="1" applyFont="1" applyBorder="1" applyAlignment="1">
      <alignment horizontal="center" vertical="center" wrapText="1"/>
    </xf>
    <xf numFmtId="49" fontId="46" fillId="0" borderId="53" xfId="0" applyNumberFormat="1" applyFont="1" applyBorder="1" applyAlignment="1">
      <alignment horizontal="center" vertical="center" wrapText="1"/>
    </xf>
    <xf numFmtId="49" fontId="46" fillId="0" borderId="48" xfId="0" applyNumberFormat="1" applyFont="1" applyBorder="1" applyAlignment="1">
      <alignment horizontal="center" vertical="justify" wrapText="1"/>
    </xf>
    <xf numFmtId="49" fontId="46" fillId="0" borderId="48" xfId="0" applyNumberFormat="1" applyFont="1" applyBorder="1" applyAlignment="1">
      <alignment horizontal="center" vertical="center" wrapText="1"/>
    </xf>
    <xf numFmtId="0" fontId="31" fillId="0" borderId="96" xfId="0" applyFont="1" applyBorder="1" applyAlignment="1">
      <alignment horizontal="left" vertical="center"/>
    </xf>
    <xf numFmtId="0" fontId="58" fillId="0" borderId="102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justify" wrapText="1"/>
    </xf>
    <xf numFmtId="49" fontId="46" fillId="0" borderId="61" xfId="0" applyNumberFormat="1" applyFont="1" applyBorder="1" applyAlignment="1">
      <alignment horizontal="center" vertical="justify" wrapText="1"/>
    </xf>
    <xf numFmtId="49" fontId="4" fillId="0" borderId="61" xfId="0" applyNumberFormat="1" applyFont="1" applyBorder="1" applyAlignment="1">
      <alignment horizontal="center" vertical="center"/>
    </xf>
    <xf numFmtId="0" fontId="58" fillId="0" borderId="104" xfId="0" applyFont="1" applyBorder="1" applyAlignment="1">
      <alignment horizontal="left" vertical="center"/>
    </xf>
    <xf numFmtId="0" fontId="31" fillId="0" borderId="48" xfId="0" applyFont="1" applyBorder="1"/>
    <xf numFmtId="0" fontId="34" fillId="0" borderId="113" xfId="0" applyFont="1" applyBorder="1" applyAlignment="1">
      <alignment horizontal="center" vertical="center" wrapText="1"/>
    </xf>
    <xf numFmtId="0" fontId="34" fillId="0" borderId="114" xfId="0" applyFont="1" applyBorder="1" applyAlignment="1">
      <alignment horizontal="center" vertical="center" wrapText="1"/>
    </xf>
    <xf numFmtId="0" fontId="34" fillId="0" borderId="114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2" fillId="0" borderId="106" xfId="0" applyNumberFormat="1" applyFont="1" applyBorder="1" applyAlignment="1">
      <alignment horizontal="center" vertical="center" wrapText="1"/>
    </xf>
    <xf numFmtId="0" fontId="60" fillId="0" borderId="113" xfId="0" applyFont="1" applyBorder="1" applyAlignment="1">
      <alignment horizontal="center" vertical="center" wrapText="1"/>
    </xf>
    <xf numFmtId="0" fontId="60" fillId="0" borderId="123" xfId="0" applyFont="1" applyBorder="1" applyAlignment="1">
      <alignment horizontal="center" vertical="center" wrapText="1"/>
    </xf>
    <xf numFmtId="0" fontId="60" fillId="0" borderId="113" xfId="0" applyFont="1" applyBorder="1" applyAlignment="1">
      <alignment horizontal="center" vertical="center"/>
    </xf>
    <xf numFmtId="0" fontId="60" fillId="0" borderId="123" xfId="0" applyFont="1" applyBorder="1" applyAlignment="1">
      <alignment horizontal="center" vertical="center"/>
    </xf>
    <xf numFmtId="0" fontId="31" fillId="0" borderId="26" xfId="0" applyFont="1" applyBorder="1"/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justify" wrapText="1"/>
    </xf>
    <xf numFmtId="49" fontId="34" fillId="0" borderId="0" xfId="0" applyNumberFormat="1" applyFont="1" applyBorder="1" applyAlignment="1">
      <alignment horizontal="center" vertical="justify" wrapText="1"/>
    </xf>
    <xf numFmtId="1" fontId="34" fillId="0" borderId="124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justify" wrapText="1"/>
    </xf>
    <xf numFmtId="49" fontId="21" fillId="0" borderId="113" xfId="0" applyNumberFormat="1" applyFont="1" applyBorder="1" applyAlignment="1">
      <alignment horizontal="center" vertical="center"/>
    </xf>
    <xf numFmtId="49" fontId="21" fillId="0" borderId="11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justify" wrapText="1"/>
    </xf>
    <xf numFmtId="49" fontId="25" fillId="0" borderId="0" xfId="0" applyNumberFormat="1" applyFont="1" applyBorder="1" applyAlignment="1">
      <alignment horizontal="center" vertical="center"/>
    </xf>
    <xf numFmtId="0" fontId="31" fillId="0" borderId="84" xfId="0" applyFont="1" applyBorder="1"/>
    <xf numFmtId="0" fontId="9" fillId="0" borderId="0" xfId="0" applyFont="1" applyBorder="1" applyAlignment="1" applyProtection="1">
      <alignment horizontal="right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 wrapText="1" shrinkToFit="1"/>
    </xf>
    <xf numFmtId="0" fontId="21" fillId="0" borderId="51" xfId="0" applyNumberFormat="1" applyFont="1" applyFill="1" applyBorder="1" applyAlignment="1">
      <alignment horizontal="center" vertical="center" wrapText="1" shrinkToFit="1"/>
    </xf>
    <xf numFmtId="0" fontId="21" fillId="0" borderId="69" xfId="0" applyNumberFormat="1" applyFont="1" applyFill="1" applyBorder="1" applyAlignment="1">
      <alignment horizontal="center" vertical="center" wrapText="1" shrinkToFit="1"/>
    </xf>
    <xf numFmtId="0" fontId="21" fillId="0" borderId="70" xfId="0" applyNumberFormat="1" applyFont="1" applyFill="1" applyBorder="1" applyAlignment="1">
      <alignment horizontal="center" vertical="center" wrapText="1" shrinkToFit="1"/>
    </xf>
    <xf numFmtId="0" fontId="21" fillId="0" borderId="71" xfId="0" applyNumberFormat="1" applyFont="1" applyBorder="1" applyAlignment="1">
      <alignment horizontal="center" vertical="center" shrinkToFit="1"/>
    </xf>
    <xf numFmtId="0" fontId="21" fillId="0" borderId="51" xfId="0" applyNumberFormat="1" applyFont="1" applyBorder="1" applyAlignment="1">
      <alignment horizontal="center" vertical="center" shrinkToFit="1"/>
    </xf>
    <xf numFmtId="0" fontId="21" fillId="0" borderId="49" xfId="0" applyNumberFormat="1" applyFont="1" applyBorder="1" applyAlignment="1">
      <alignment horizontal="center" vertical="center" shrinkToFit="1"/>
    </xf>
    <xf numFmtId="0" fontId="21" fillId="0" borderId="50" xfId="0" applyNumberFormat="1" applyFont="1" applyBorder="1" applyAlignment="1">
      <alignment horizontal="center" vertical="center" shrinkToFit="1"/>
    </xf>
    <xf numFmtId="0" fontId="21" fillId="0" borderId="69" xfId="0" applyNumberFormat="1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9" xfId="0" applyFont="1" applyBorder="1"/>
    <xf numFmtId="0" fontId="21" fillId="0" borderId="82" xfId="0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left" vertical="center" wrapText="1" shrinkToFit="1"/>
    </xf>
    <xf numFmtId="0" fontId="21" fillId="0" borderId="83" xfId="0" applyNumberFormat="1" applyFont="1" applyBorder="1" applyAlignment="1">
      <alignment horizontal="center" vertical="center" wrapText="1" shrinkToFit="1"/>
    </xf>
    <xf numFmtId="0" fontId="21" fillId="0" borderId="84" xfId="0" applyNumberFormat="1" applyFont="1" applyFill="1" applyBorder="1" applyAlignment="1">
      <alignment horizontal="center" vertical="center" wrapText="1" shrinkToFit="1"/>
    </xf>
    <xf numFmtId="0" fontId="21" fillId="0" borderId="37" xfId="0" applyNumberFormat="1" applyFont="1" applyFill="1" applyBorder="1" applyAlignment="1">
      <alignment horizontal="center" vertical="center" wrapText="1" shrinkToFit="1"/>
    </xf>
    <xf numFmtId="0" fontId="21" fillId="0" borderId="82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Border="1" applyAlignment="1">
      <alignment horizontal="center" vertical="center" shrinkToFit="1"/>
    </xf>
    <xf numFmtId="0" fontId="21" fillId="0" borderId="84" xfId="0" applyNumberFormat="1" applyFont="1" applyBorder="1" applyAlignment="1">
      <alignment horizontal="center" vertical="center" shrinkToFit="1"/>
    </xf>
    <xf numFmtId="0" fontId="21" fillId="0" borderId="72" xfId="0" applyNumberFormat="1" applyFont="1" applyBorder="1" applyAlignment="1">
      <alignment horizontal="center" vertical="center" shrinkToFit="1"/>
    </xf>
    <xf numFmtId="0" fontId="21" fillId="0" borderId="83" xfId="0" applyNumberFormat="1" applyFont="1" applyBorder="1" applyAlignment="1">
      <alignment horizontal="center" vertical="center" shrinkToFit="1"/>
    </xf>
    <xf numFmtId="0" fontId="21" fillId="0" borderId="37" xfId="0" applyNumberFormat="1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72" xfId="0" applyFont="1" applyBorder="1"/>
    <xf numFmtId="0" fontId="21" fillId="0" borderId="13" xfId="0" applyNumberFormat="1" applyFont="1" applyBorder="1" applyAlignment="1">
      <alignment horizontal="left" vertical="center" wrapText="1" shrinkToFit="1"/>
    </xf>
    <xf numFmtId="0" fontId="21" fillId="0" borderId="30" xfId="0" applyNumberFormat="1" applyFont="1" applyBorder="1" applyAlignment="1">
      <alignment horizontal="center" vertical="center" wrapText="1" shrinkToFit="1"/>
    </xf>
    <xf numFmtId="0" fontId="21" fillId="0" borderId="32" xfId="0" applyNumberFormat="1" applyFont="1" applyFill="1" applyBorder="1" applyAlignment="1">
      <alignment horizontal="center" vertical="center" wrapText="1" shrinkToFit="1"/>
    </xf>
    <xf numFmtId="0" fontId="21" fillId="0" borderId="33" xfId="0" applyNumberFormat="1" applyFont="1" applyFill="1" applyBorder="1" applyAlignment="1">
      <alignment horizontal="center" vertical="center" wrapText="1" shrinkToFit="1"/>
    </xf>
    <xf numFmtId="0" fontId="21" fillId="0" borderId="14" xfId="0" applyNumberFormat="1" applyFont="1" applyFill="1" applyBorder="1" applyAlignment="1">
      <alignment horizontal="center" vertical="center" wrapText="1" shrinkToFit="1"/>
    </xf>
    <xf numFmtId="0" fontId="21" fillId="0" borderId="3" xfId="0" applyNumberFormat="1" applyFont="1" applyBorder="1" applyAlignment="1">
      <alignment horizontal="center" vertical="center" shrinkToFit="1"/>
    </xf>
    <xf numFmtId="0" fontId="21" fillId="0" borderId="32" xfId="0" applyNumberFormat="1" applyFont="1" applyBorder="1" applyAlignment="1">
      <alignment horizontal="center" vertical="center" shrinkToFit="1"/>
    </xf>
    <xf numFmtId="0" fontId="21" fillId="0" borderId="31" xfId="0" applyNumberFormat="1" applyFont="1" applyBorder="1" applyAlignment="1">
      <alignment horizontal="center" vertical="center" shrinkToFit="1"/>
    </xf>
    <xf numFmtId="0" fontId="21" fillId="0" borderId="30" xfId="0" applyNumberFormat="1" applyFont="1" applyBorder="1" applyAlignment="1">
      <alignment horizontal="center" vertical="center" shrinkToFit="1"/>
    </xf>
    <xf numFmtId="0" fontId="21" fillId="0" borderId="33" xfId="0" applyNumberFormat="1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 wrapText="1" shrinkToFit="1"/>
    </xf>
    <xf numFmtId="0" fontId="22" fillId="0" borderId="65" xfId="0" applyNumberFormat="1" applyFont="1" applyBorder="1" applyAlignment="1">
      <alignment horizontal="center" vertical="center" wrapText="1" shrinkToFit="1"/>
    </xf>
    <xf numFmtId="0" fontId="22" fillId="0" borderId="86" xfId="0" applyNumberFormat="1" applyFont="1" applyBorder="1" applyAlignment="1">
      <alignment horizontal="center" vertical="center" wrapText="1" shrinkToFit="1"/>
    </xf>
    <xf numFmtId="0" fontId="22" fillId="0" borderId="46" xfId="0" applyNumberFormat="1" applyFont="1" applyBorder="1" applyAlignment="1">
      <alignment horizontal="center" vertical="center" wrapText="1" shrinkToFit="1"/>
    </xf>
    <xf numFmtId="0" fontId="22" fillId="0" borderId="85" xfId="0" applyNumberFormat="1" applyFont="1" applyBorder="1" applyAlignment="1">
      <alignment horizontal="center" vertical="center" shrinkToFit="1"/>
    </xf>
    <xf numFmtId="0" fontId="22" fillId="0" borderId="65" xfId="0" applyNumberFormat="1" applyFont="1" applyBorder="1" applyAlignment="1">
      <alignment horizontal="center" vertical="center" shrinkToFit="1"/>
    </xf>
    <xf numFmtId="0" fontId="22" fillId="0" borderId="44" xfId="0" applyNumberFormat="1" applyFont="1" applyBorder="1" applyAlignment="1">
      <alignment horizontal="center" vertical="center" shrinkToFit="1"/>
    </xf>
    <xf numFmtId="0" fontId="22" fillId="0" borderId="86" xfId="0" applyNumberFormat="1" applyFont="1" applyBorder="1" applyAlignment="1">
      <alignment horizontal="center" vertical="center" shrinkToFit="1"/>
    </xf>
    <xf numFmtId="0" fontId="22" fillId="0" borderId="45" xfId="0" applyNumberFormat="1" applyFont="1" applyBorder="1" applyAlignment="1">
      <alignment horizontal="center" vertical="center" shrinkToFit="1"/>
    </xf>
    <xf numFmtId="0" fontId="21" fillId="0" borderId="34" xfId="0" applyNumberFormat="1" applyFont="1" applyBorder="1" applyAlignment="1">
      <alignment horizontal="center" vertical="center" wrapText="1" shrinkToFit="1"/>
    </xf>
    <xf numFmtId="0" fontId="21" fillId="0" borderId="51" xfId="0" applyNumberFormat="1" applyFont="1" applyBorder="1" applyAlignment="1">
      <alignment horizontal="center" vertical="center" wrapText="1" shrinkToFit="1"/>
    </xf>
    <xf numFmtId="0" fontId="21" fillId="0" borderId="48" xfId="0" applyNumberFormat="1" applyFont="1" applyBorder="1" applyAlignment="1">
      <alignment horizontal="center" vertical="center" wrapText="1" shrinkToFit="1"/>
    </xf>
    <xf numFmtId="0" fontId="21" fillId="0" borderId="39" xfId="0" applyNumberFormat="1" applyFont="1" applyBorder="1" applyAlignment="1">
      <alignment horizontal="center" vertical="center" wrapText="1" shrinkToFit="1"/>
    </xf>
    <xf numFmtId="0" fontId="21" fillId="0" borderId="70" xfId="0" applyNumberFormat="1" applyFont="1" applyBorder="1" applyAlignment="1">
      <alignment horizontal="center" vertical="center" wrapText="1" shrinkToFit="1"/>
    </xf>
    <xf numFmtId="0" fontId="21" fillId="0" borderId="47" xfId="0" applyNumberFormat="1" applyFont="1" applyBorder="1" applyAlignment="1">
      <alignment horizontal="center" vertical="center" shrinkToFit="1"/>
    </xf>
    <xf numFmtId="0" fontId="21" fillId="0" borderId="48" xfId="0" applyNumberFormat="1" applyFont="1" applyBorder="1" applyAlignment="1">
      <alignment horizontal="center" vertical="center" shrinkToFit="1"/>
    </xf>
    <xf numFmtId="0" fontId="21" fillId="0" borderId="39" xfId="0" applyNumberFormat="1" applyFont="1" applyBorder="1" applyAlignment="1">
      <alignment horizontal="center" vertical="center" shrinkToFit="1"/>
    </xf>
    <xf numFmtId="0" fontId="21" fillId="0" borderId="36" xfId="0" applyNumberFormat="1" applyFont="1" applyBorder="1" applyAlignment="1">
      <alignment horizontal="center" vertical="center" shrinkToFit="1"/>
    </xf>
    <xf numFmtId="0" fontId="21" fillId="0" borderId="17" xfId="0" applyNumberFormat="1" applyFont="1" applyBorder="1" applyAlignment="1">
      <alignment horizontal="left" vertical="center" wrapText="1" shrinkToFit="1"/>
    </xf>
    <xf numFmtId="0" fontId="21" fillId="0" borderId="18" xfId="0" applyNumberFormat="1" applyFont="1" applyBorder="1" applyAlignment="1">
      <alignment horizontal="center" vertical="center" wrapText="1" shrinkToFit="1"/>
    </xf>
    <xf numFmtId="0" fontId="21" fillId="0" borderId="84" xfId="0" applyNumberFormat="1" applyFont="1" applyBorder="1" applyAlignment="1">
      <alignment horizontal="center" vertical="center" wrapText="1" shrinkToFit="1"/>
    </xf>
    <xf numFmtId="0" fontId="21" fillId="0" borderId="26" xfId="0" applyNumberFormat="1" applyFont="1" applyBorder="1" applyAlignment="1">
      <alignment horizontal="center" vertical="center" wrapText="1" shrinkToFit="1"/>
    </xf>
    <xf numFmtId="0" fontId="21" fillId="0" borderId="24" xfId="0" applyNumberFormat="1" applyFont="1" applyBorder="1" applyAlignment="1">
      <alignment horizontal="center" vertical="center" wrapText="1" shrinkToFit="1"/>
    </xf>
    <xf numFmtId="0" fontId="21" fillId="0" borderId="82" xfId="0" applyNumberFormat="1" applyFont="1" applyBorder="1" applyAlignment="1">
      <alignment horizontal="center" vertical="center" wrapText="1" shrinkToFit="1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26" xfId="0" applyNumberFormat="1" applyFont="1" applyBorder="1" applyAlignment="1">
      <alignment horizontal="center" vertical="center" shrinkToFit="1"/>
    </xf>
    <xf numFmtId="0" fontId="21" fillId="0" borderId="24" xfId="0" applyNumberFormat="1" applyFont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shrinkToFit="1"/>
    </xf>
    <xf numFmtId="0" fontId="21" fillId="0" borderId="15" xfId="0" applyNumberFormat="1" applyFont="1" applyBorder="1" applyAlignment="1">
      <alignment horizontal="center" vertical="center" wrapText="1" shrinkToFit="1"/>
    </xf>
    <xf numFmtId="0" fontId="21" fillId="0" borderId="32" xfId="0" applyNumberFormat="1" applyFont="1" applyBorder="1" applyAlignment="1">
      <alignment horizontal="center" vertical="center" wrapText="1" shrinkToFit="1"/>
    </xf>
    <xf numFmtId="0" fontId="21" fillId="0" borderId="91" xfId="0" applyNumberFormat="1" applyFont="1" applyBorder="1" applyAlignment="1">
      <alignment horizontal="center" vertical="center" wrapText="1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2" fillId="0" borderId="30" xfId="0" applyNumberFormat="1" applyFont="1" applyBorder="1" applyAlignment="1">
      <alignment horizontal="center" vertical="center" wrapText="1" shrinkToFit="1"/>
    </xf>
    <xf numFmtId="0" fontId="22" fillId="0" borderId="32" xfId="0" applyNumberFormat="1" applyFont="1" applyBorder="1" applyAlignment="1">
      <alignment horizontal="center" vertical="center" wrapText="1" shrinkToFit="1"/>
    </xf>
    <xf numFmtId="0" fontId="22" fillId="0" borderId="33" xfId="0" applyNumberFormat="1" applyFont="1" applyBorder="1" applyAlignment="1">
      <alignment horizontal="center" vertical="center" wrapText="1" shrinkToFit="1"/>
    </xf>
    <xf numFmtId="0" fontId="22" fillId="0" borderId="80" xfId="0" applyNumberFormat="1" applyFont="1" applyBorder="1" applyAlignment="1">
      <alignment horizontal="center" vertical="center" wrapText="1" shrinkToFit="1"/>
    </xf>
    <xf numFmtId="0" fontId="22" fillId="0" borderId="3" xfId="0" applyNumberFormat="1" applyFont="1" applyBorder="1" applyAlignment="1">
      <alignment horizontal="center" vertical="center" shrinkToFit="1"/>
    </xf>
    <xf numFmtId="0" fontId="22" fillId="0" borderId="32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0" fontId="22" fillId="0" borderId="66" xfId="0" applyNumberFormat="1" applyFont="1" applyBorder="1" applyAlignment="1">
      <alignment horizontal="center" vertical="center" shrinkToFit="1"/>
    </xf>
    <xf numFmtId="0" fontId="22" fillId="0" borderId="67" xfId="0" applyNumberFormat="1" applyFont="1" applyBorder="1" applyAlignment="1">
      <alignment horizontal="center" vertical="center" shrinkToFit="1"/>
    </xf>
    <xf numFmtId="0" fontId="22" fillId="0" borderId="68" xfId="0" applyNumberFormat="1" applyFont="1" applyBorder="1" applyAlignment="1">
      <alignment horizontal="center" vertical="center" shrinkToFit="1"/>
    </xf>
    <xf numFmtId="0" fontId="22" fillId="0" borderId="29" xfId="0" applyNumberFormat="1" applyFont="1" applyBorder="1" applyAlignment="1">
      <alignment horizontal="center" vertical="center" shrinkToFit="1"/>
    </xf>
    <xf numFmtId="0" fontId="22" fillId="0" borderId="46" xfId="0" applyNumberFormat="1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textRotation="90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13" fillId="0" borderId="50" xfId="0" applyNumberFormat="1" applyFont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/>
    </xf>
    <xf numFmtId="0" fontId="13" fillId="0" borderId="53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23" fillId="0" borderId="0" xfId="0" applyFont="1" applyBorder="1"/>
    <xf numFmtId="0" fontId="62" fillId="0" borderId="0" xfId="0" applyFont="1" applyBorder="1" applyAlignment="1">
      <alignment vertical="justify"/>
    </xf>
    <xf numFmtId="49" fontId="23" fillId="0" borderId="0" xfId="0" applyNumberFormat="1" applyFont="1" applyBorder="1" applyAlignment="1">
      <alignment horizontal="left" vertical="justify" wrapText="1"/>
    </xf>
    <xf numFmtId="49" fontId="62" fillId="0" borderId="0" xfId="0" applyNumberFormat="1" applyFont="1" applyBorder="1" applyAlignment="1">
      <alignment horizontal="left" vertical="justify" wrapText="1"/>
    </xf>
    <xf numFmtId="0" fontId="23" fillId="0" borderId="0" xfId="0" applyFont="1" applyBorder="1" applyAlignment="1">
      <alignment vertical="justify"/>
    </xf>
    <xf numFmtId="49" fontId="50" fillId="0" borderId="0" xfId="0" applyNumberFormat="1" applyFont="1" applyBorder="1" applyAlignment="1">
      <alignment horizontal="left" vertical="justify"/>
    </xf>
    <xf numFmtId="0" fontId="21" fillId="0" borderId="31" xfId="0" applyFont="1" applyBorder="1"/>
    <xf numFmtId="0" fontId="21" fillId="0" borderId="85" xfId="0" applyNumberFormat="1" applyFont="1" applyBorder="1" applyAlignment="1">
      <alignment horizontal="center" vertical="center" shrinkToFit="1"/>
    </xf>
    <xf numFmtId="0" fontId="21" fillId="0" borderId="65" xfId="0" applyNumberFormat="1" applyFont="1" applyBorder="1" applyAlignment="1">
      <alignment horizontal="center" vertical="center" shrinkToFit="1"/>
    </xf>
    <xf numFmtId="0" fontId="21" fillId="0" borderId="45" xfId="0" applyNumberFormat="1" applyFont="1" applyBorder="1" applyAlignment="1">
      <alignment horizontal="center" vertical="center" shrinkToFit="1"/>
    </xf>
    <xf numFmtId="0" fontId="21" fillId="0" borderId="11" xfId="0" applyNumberFormat="1" applyFont="1" applyBorder="1" applyAlignment="1">
      <alignment horizontal="center" vertical="center" shrinkToFit="1"/>
    </xf>
    <xf numFmtId="0" fontId="22" fillId="0" borderId="75" xfId="0" applyNumberFormat="1" applyFont="1" applyBorder="1" applyAlignment="1">
      <alignment horizontal="center" vertical="center" wrapText="1" shrinkToFit="1"/>
    </xf>
    <xf numFmtId="0" fontId="22" fillId="0" borderId="76" xfId="0" applyNumberFormat="1" applyFont="1" applyBorder="1" applyAlignment="1">
      <alignment horizontal="center" vertical="center" wrapText="1" shrinkToFit="1"/>
    </xf>
    <xf numFmtId="0" fontId="22" fillId="0" borderId="87" xfId="0" applyNumberFormat="1" applyFont="1" applyBorder="1" applyAlignment="1">
      <alignment horizontal="center" vertical="center" wrapText="1" shrinkToFit="1"/>
    </xf>
    <xf numFmtId="0" fontId="22" fillId="0" borderId="4" xfId="0" applyNumberFormat="1" applyFont="1" applyBorder="1" applyAlignment="1">
      <alignment horizontal="center" vertical="center" shrinkToFit="1"/>
    </xf>
    <xf numFmtId="0" fontId="22" fillId="0" borderId="76" xfId="0" applyNumberFormat="1" applyFont="1" applyBorder="1" applyAlignment="1">
      <alignment horizontal="center" vertical="center" shrinkToFit="1"/>
    </xf>
    <xf numFmtId="0" fontId="22" fillId="0" borderId="77" xfId="0" applyNumberFormat="1" applyFont="1" applyBorder="1" applyAlignment="1">
      <alignment horizontal="center" vertical="center" shrinkToFit="1"/>
    </xf>
    <xf numFmtId="0" fontId="21" fillId="0" borderId="66" xfId="0" applyNumberFormat="1" applyFont="1" applyBorder="1" applyAlignment="1">
      <alignment horizontal="center" vertical="center" shrinkToFit="1"/>
    </xf>
    <xf numFmtId="0" fontId="21" fillId="0" borderId="67" xfId="0" applyNumberFormat="1" applyFont="1" applyBorder="1" applyAlignment="1">
      <alignment horizontal="center" vertical="center" shrinkToFit="1"/>
    </xf>
    <xf numFmtId="0" fontId="21" fillId="0" borderId="29" xfId="0" applyNumberFormat="1" applyFont="1" applyBorder="1" applyAlignment="1">
      <alignment horizontal="center" vertical="center" shrinkToFit="1"/>
    </xf>
    <xf numFmtId="0" fontId="21" fillId="0" borderId="37" xfId="0" applyNumberFormat="1" applyFont="1" applyBorder="1" applyAlignment="1">
      <alignment horizontal="center" vertical="center" wrapText="1" shrinkToFit="1"/>
    </xf>
    <xf numFmtId="0" fontId="21" fillId="0" borderId="88" xfId="0" applyNumberFormat="1" applyFont="1" applyBorder="1" applyAlignment="1">
      <alignment horizontal="center" vertical="center" shrinkToFit="1"/>
    </xf>
    <xf numFmtId="0" fontId="21" fillId="0" borderId="54" xfId="0" applyNumberFormat="1" applyFont="1" applyBorder="1" applyAlignment="1">
      <alignment horizontal="center" vertical="center" wrapText="1" shrinkToFit="1"/>
    </xf>
    <xf numFmtId="0" fontId="21" fillId="0" borderId="72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 shrinkToFit="1"/>
    </xf>
    <xf numFmtId="0" fontId="21" fillId="0" borderId="33" xfId="0" applyNumberFormat="1" applyFont="1" applyBorder="1" applyAlignment="1">
      <alignment horizontal="center" vertical="center" wrapText="1" shrinkToFit="1"/>
    </xf>
    <xf numFmtId="0" fontId="21" fillId="0" borderId="118" xfId="0" applyNumberFormat="1" applyFont="1" applyBorder="1" applyAlignment="1">
      <alignment horizontal="center" vertical="center" shrinkToFit="1"/>
    </xf>
    <xf numFmtId="0" fontId="22" fillId="0" borderId="9" xfId="0" applyNumberFormat="1" applyFont="1" applyBorder="1" applyAlignment="1">
      <alignment horizontal="center" vertical="center" wrapText="1" shrinkToFit="1"/>
    </xf>
    <xf numFmtId="0" fontId="22" fillId="0" borderId="90" xfId="0" applyNumberFormat="1" applyFont="1" applyBorder="1" applyAlignment="1">
      <alignment horizontal="center" vertical="center" shrinkToFit="1"/>
    </xf>
    <xf numFmtId="0" fontId="21" fillId="0" borderId="83" xfId="0" applyFont="1" applyFill="1" applyBorder="1" applyAlignment="1" applyProtection="1">
      <alignment horizontal="center" vertical="center" wrapText="1"/>
    </xf>
    <xf numFmtId="0" fontId="21" fillId="0" borderId="84" xfId="0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70" xfId="0" applyFont="1" applyFill="1" applyBorder="1" applyAlignment="1" applyProtection="1">
      <alignment horizontal="center" vertical="center" wrapText="1"/>
    </xf>
    <xf numFmtId="0" fontId="21" fillId="0" borderId="72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wrapText="1"/>
    </xf>
    <xf numFmtId="0" fontId="21" fillId="0" borderId="48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54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47" xfId="0" applyFont="1" applyFill="1" applyBorder="1" applyAlignment="1" applyProtection="1">
      <alignment horizontal="center" vertical="center" wrapText="1"/>
    </xf>
    <xf numFmtId="0" fontId="21" fillId="0" borderId="52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91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62" xfId="0" applyFont="1" applyFill="1" applyBorder="1" applyAlignment="1" applyProtection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 wrapText="1" shrinkToFit="1"/>
    </xf>
    <xf numFmtId="0" fontId="22" fillId="0" borderId="83" xfId="0" applyNumberFormat="1" applyFont="1" applyBorder="1" applyAlignment="1">
      <alignment horizontal="center" vertical="center" wrapText="1" shrinkToFit="1"/>
    </xf>
    <xf numFmtId="0" fontId="22" fillId="0" borderId="84" xfId="0" applyNumberFormat="1" applyFont="1" applyBorder="1" applyAlignment="1">
      <alignment horizontal="center" vertical="center" wrapText="1" shrinkToFit="1"/>
    </xf>
    <xf numFmtId="0" fontId="22" fillId="0" borderId="37" xfId="0" applyNumberFormat="1" applyFont="1" applyBorder="1" applyAlignment="1">
      <alignment horizontal="center" vertical="center" wrapText="1" shrinkToFit="1"/>
    </xf>
    <xf numFmtId="0" fontId="22" fillId="0" borderId="72" xfId="0" applyNumberFormat="1" applyFont="1" applyBorder="1" applyAlignment="1">
      <alignment horizontal="center" vertical="center" wrapText="1" shrinkToFit="1"/>
    </xf>
    <xf numFmtId="0" fontId="22" fillId="0" borderId="82" xfId="0" applyNumberFormat="1" applyFont="1" applyBorder="1" applyAlignment="1">
      <alignment horizontal="center" vertical="center" wrapText="1" shrinkToFit="1"/>
    </xf>
    <xf numFmtId="0" fontId="22" fillId="0" borderId="38" xfId="0" applyNumberFormat="1" applyFont="1" applyBorder="1" applyAlignment="1">
      <alignment horizontal="center" vertical="center" shrinkToFit="1"/>
    </xf>
    <xf numFmtId="0" fontId="22" fillId="0" borderId="84" xfId="0" applyNumberFormat="1" applyFont="1" applyBorder="1" applyAlignment="1">
      <alignment horizontal="center" vertical="center" shrinkToFit="1"/>
    </xf>
    <xf numFmtId="0" fontId="22" fillId="0" borderId="72" xfId="0" applyNumberFormat="1" applyFont="1" applyBorder="1" applyAlignment="1">
      <alignment horizontal="center" vertical="center" shrinkToFit="1"/>
    </xf>
    <xf numFmtId="0" fontId="22" fillId="0" borderId="37" xfId="0" applyNumberFormat="1" applyFont="1" applyBorder="1" applyAlignment="1">
      <alignment horizontal="center" vertical="center" shrinkToFit="1"/>
    </xf>
    <xf numFmtId="0" fontId="22" fillId="0" borderId="30" xfId="0" applyNumberFormat="1" applyFont="1" applyBorder="1" applyAlignment="1">
      <alignment horizontal="center" vertical="center" shrinkToFit="1"/>
    </xf>
    <xf numFmtId="0" fontId="22" fillId="0" borderId="33" xfId="0" applyNumberFormat="1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62" fillId="0" borderId="0" xfId="0" applyNumberFormat="1" applyFont="1" applyBorder="1"/>
    <xf numFmtId="0" fontId="23" fillId="0" borderId="0" xfId="0" applyFont="1" applyBorder="1" applyAlignment="1">
      <alignment horizontal="center" vertical="center"/>
    </xf>
    <xf numFmtId="0" fontId="62" fillId="0" borderId="0" xfId="0" applyFont="1" applyBorder="1" applyAlignment="1"/>
    <xf numFmtId="49" fontId="23" fillId="0" borderId="0" xfId="0" applyNumberFormat="1" applyFont="1" applyBorder="1" applyAlignment="1" applyProtection="1">
      <alignment horizontal="left" vertical="justify"/>
    </xf>
    <xf numFmtId="49" fontId="23" fillId="0" borderId="0" xfId="0" applyNumberFormat="1" applyFont="1" applyBorder="1" applyAlignment="1" applyProtection="1">
      <alignment horizontal="center" vertical="justify"/>
    </xf>
    <xf numFmtId="49" fontId="8" fillId="0" borderId="0" xfId="0" applyNumberFormat="1" applyFont="1" applyBorder="1" applyAlignment="1" applyProtection="1">
      <alignment horizontal="center" vertical="justify"/>
    </xf>
    <xf numFmtId="49" fontId="8" fillId="0" borderId="0" xfId="0" applyNumberFormat="1" applyFont="1" applyBorder="1" applyAlignment="1" applyProtection="1">
      <alignment horizontal="left" vertical="justify"/>
    </xf>
    <xf numFmtId="49" fontId="62" fillId="0" borderId="0" xfId="0" applyNumberFormat="1" applyFont="1" applyBorder="1" applyAlignment="1" applyProtection="1">
      <alignment horizontal="center" vertical="justify"/>
    </xf>
    <xf numFmtId="0" fontId="38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22" fillId="0" borderId="0" xfId="0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22" fillId="0" borderId="1" xfId="0" applyFont="1" applyFill="1" applyBorder="1" applyAlignment="1" applyProtection="1"/>
    <xf numFmtId="0" fontId="0" fillId="0" borderId="1" xfId="0" applyFill="1" applyBorder="1" applyAlignment="1"/>
    <xf numFmtId="0" fontId="42" fillId="0" borderId="0" xfId="0" applyFont="1" applyFill="1" applyBorder="1"/>
    <xf numFmtId="0" fontId="43" fillId="0" borderId="0" xfId="0" applyFont="1" applyFill="1" applyBorder="1"/>
    <xf numFmtId="0" fontId="34" fillId="0" borderId="2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right" vertical="center" wrapText="1" shrinkToFit="1"/>
    </xf>
    <xf numFmtId="0" fontId="22" fillId="0" borderId="29" xfId="0" applyFont="1" applyFill="1" applyBorder="1" applyAlignment="1">
      <alignment horizontal="right" vertical="center" wrapText="1" shrinkToFit="1"/>
    </xf>
    <xf numFmtId="0" fontId="22" fillId="0" borderId="5" xfId="0" applyFont="1" applyFill="1" applyBorder="1" applyAlignment="1">
      <alignment horizontal="right" vertical="center" wrapText="1" shrinkToFit="1"/>
    </xf>
    <xf numFmtId="0" fontId="22" fillId="0" borderId="7" xfId="0" applyFont="1" applyFill="1" applyBorder="1" applyAlignment="1">
      <alignment horizontal="right" vertical="center" wrapText="1" shrinkToFit="1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3" fillId="0" borderId="5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left" vertical="top"/>
    </xf>
    <xf numFmtId="0" fontId="34" fillId="0" borderId="6" xfId="0" applyNumberFormat="1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0" fontId="34" fillId="0" borderId="7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2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left" vertical="center" wrapText="1" shrinkToFit="1"/>
    </xf>
    <xf numFmtId="0" fontId="35" fillId="0" borderId="2" xfId="0" applyNumberFormat="1" applyFont="1" applyFill="1" applyBorder="1" applyAlignment="1">
      <alignment horizontal="left" vertical="center" wrapText="1" shrinkToFit="1"/>
    </xf>
    <xf numFmtId="0" fontId="35" fillId="0" borderId="73" xfId="0" applyNumberFormat="1" applyFont="1" applyFill="1" applyBorder="1" applyAlignment="1">
      <alignment horizontal="left" vertical="center" wrapText="1" shrinkToFit="1"/>
    </xf>
    <xf numFmtId="0" fontId="22" fillId="0" borderId="56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59" xfId="0" applyNumberFormat="1" applyFont="1" applyFill="1" applyBorder="1" applyAlignment="1">
      <alignment horizontal="left" vertical="center" wrapText="1" shrinkToFit="1"/>
    </xf>
    <xf numFmtId="0" fontId="22" fillId="0" borderId="57" xfId="0" applyNumberFormat="1" applyFont="1" applyFill="1" applyBorder="1" applyAlignment="1">
      <alignment horizontal="left" vertical="center" wrapText="1" shrinkToFit="1"/>
    </xf>
    <xf numFmtId="0" fontId="22" fillId="0" borderId="74" xfId="0" applyNumberFormat="1" applyFont="1" applyFill="1" applyBorder="1" applyAlignment="1">
      <alignment horizontal="left" vertical="center" wrapText="1" shrinkToFit="1"/>
    </xf>
    <xf numFmtId="0" fontId="34" fillId="0" borderId="64" xfId="0" applyFont="1" applyFill="1" applyBorder="1" applyAlignment="1">
      <alignment horizontal="right" vertical="center" wrapText="1" shrinkToFit="1"/>
    </xf>
    <xf numFmtId="0" fontId="7" fillId="0" borderId="28" xfId="0" applyFont="1" applyFill="1" applyBorder="1" applyAlignment="1">
      <alignment horizontal="right" vertical="center" wrapText="1" shrinkToFit="1"/>
    </xf>
    <xf numFmtId="0" fontId="0" fillId="0" borderId="29" xfId="0" applyFill="1" applyBorder="1" applyAlignment="1">
      <alignment horizontal="right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4" xfId="0" applyNumberFormat="1" applyFont="1" applyFill="1" applyBorder="1" applyAlignment="1">
      <alignment horizontal="left" vertical="center" wrapText="1" shrinkToFit="1"/>
    </xf>
    <xf numFmtId="0" fontId="22" fillId="0" borderId="35" xfId="0" applyNumberFormat="1" applyFont="1" applyFill="1" applyBorder="1" applyAlignment="1">
      <alignment horizontal="left" vertical="center" wrapText="1" shrinkToFi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 shrinkToFit="1"/>
    </xf>
    <xf numFmtId="0" fontId="22" fillId="0" borderId="2" xfId="0" applyNumberFormat="1" applyFont="1" applyFill="1" applyBorder="1" applyAlignment="1">
      <alignment horizontal="left" vertical="center" wrapText="1" shrinkToFit="1"/>
    </xf>
    <xf numFmtId="0" fontId="22" fillId="0" borderId="21" xfId="0" applyNumberFormat="1" applyFont="1" applyFill="1" applyBorder="1" applyAlignment="1">
      <alignment horizontal="left" vertical="center" wrapText="1" shrinkToFit="1"/>
    </xf>
    <xf numFmtId="0" fontId="17" fillId="0" borderId="2" xfId="0" applyFont="1" applyFill="1" applyBorder="1" applyAlignment="1">
      <alignment horizontal="left" vertical="center" wrapText="1" shrinkToFit="1"/>
    </xf>
    <xf numFmtId="0" fontId="17" fillId="0" borderId="21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 shrinkToFit="1"/>
    </xf>
    <xf numFmtId="0" fontId="22" fillId="0" borderId="16" xfId="0" applyNumberFormat="1" applyFont="1" applyFill="1" applyBorder="1" applyAlignment="1">
      <alignment horizontal="left" vertical="center" wrapText="1" shrinkToFit="1"/>
    </xf>
    <xf numFmtId="0" fontId="22" fillId="0" borderId="17" xfId="0" applyNumberFormat="1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6" xfId="0" applyNumberFormat="1" applyFont="1" applyFill="1" applyBorder="1" applyAlignment="1">
      <alignment horizontal="left" vertical="center" wrapText="1" shrinkToFi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3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3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33" xfId="0" applyNumberFormat="1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/>
    </xf>
    <xf numFmtId="49" fontId="3" fillId="0" borderId="32" xfId="0" applyNumberFormat="1" applyFont="1" applyFill="1" applyBorder="1" applyAlignment="1">
      <alignment horizontal="center" vertical="center" textRotation="90"/>
    </xf>
    <xf numFmtId="0" fontId="25" fillId="0" borderId="8" xfId="0" applyNumberFormat="1" applyFont="1" applyFill="1" applyBorder="1" applyAlignment="1">
      <alignment horizontal="center" vertical="center" textRotation="90" wrapText="1"/>
    </xf>
    <xf numFmtId="0" fontId="25" fillId="0" borderId="14" xfId="0" applyNumberFormat="1" applyFont="1" applyFill="1" applyBorder="1" applyAlignment="1">
      <alignment horizontal="center" vertical="center" textRotation="90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textRotation="90"/>
    </xf>
    <xf numFmtId="0" fontId="29" fillId="0" borderId="30" xfId="0" applyNumberFormat="1" applyFont="1" applyFill="1" applyBorder="1" applyAlignment="1">
      <alignment horizontal="center" vertical="center" textRotation="90"/>
    </xf>
    <xf numFmtId="0" fontId="29" fillId="0" borderId="23" xfId="0" applyNumberFormat="1" applyFont="1" applyFill="1" applyBorder="1" applyAlignment="1">
      <alignment horizontal="center" vertical="center" textRotation="90" wrapText="1"/>
    </xf>
    <xf numFmtId="0" fontId="29" fillId="0" borderId="31" xfId="0" applyNumberFormat="1" applyFont="1" applyFill="1" applyBorder="1" applyAlignment="1">
      <alignment horizontal="center" vertical="center" textRotation="90" wrapText="1"/>
    </xf>
    <xf numFmtId="0" fontId="29" fillId="0" borderId="12" xfId="0" applyNumberFormat="1" applyFont="1" applyFill="1" applyBorder="1" applyAlignment="1">
      <alignment horizontal="center" vertical="center" textRotation="90"/>
    </xf>
    <xf numFmtId="0" fontId="29" fillId="0" borderId="24" xfId="0" applyNumberFormat="1" applyFont="1" applyFill="1" applyBorder="1" applyAlignment="1">
      <alignment horizontal="center" vertical="top"/>
    </xf>
    <xf numFmtId="0" fontId="29" fillId="0" borderId="16" xfId="0" applyNumberFormat="1" applyFont="1" applyFill="1" applyBorder="1" applyAlignment="1">
      <alignment horizontal="center" vertical="top"/>
    </xf>
    <xf numFmtId="0" fontId="29" fillId="0" borderId="2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23" fillId="0" borderId="4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>
      <alignment vertical="top"/>
    </xf>
    <xf numFmtId="0" fontId="42" fillId="0" borderId="0" xfId="0" applyFont="1" applyBorder="1"/>
    <xf numFmtId="0" fontId="43" fillId="0" borderId="0" xfId="0" applyFont="1" applyBorder="1"/>
    <xf numFmtId="0" fontId="34" fillId="0" borderId="2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4" fillId="0" borderId="59" xfId="0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 applyProtection="1">
      <alignment horizontal="left" vertical="center" wrapText="1"/>
    </xf>
    <xf numFmtId="0" fontId="46" fillId="0" borderId="25" xfId="0" applyFont="1" applyFill="1" applyBorder="1" applyAlignment="1" applyProtection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47" xfId="0" applyFont="1" applyFill="1" applyBorder="1" applyAlignment="1" applyProtection="1">
      <alignment horizontal="left" vertical="center" wrapText="1"/>
    </xf>
    <xf numFmtId="0" fontId="46" fillId="0" borderId="20" xfId="0" applyNumberFormat="1" applyFont="1" applyFill="1" applyBorder="1" applyAlignment="1">
      <alignment horizontal="left" vertical="center" wrapText="1" shrinkToFit="1"/>
    </xf>
    <xf numFmtId="0" fontId="46" fillId="0" borderId="2" xfId="0" applyNumberFormat="1" applyFont="1" applyFill="1" applyBorder="1" applyAlignment="1">
      <alignment horizontal="left" vertical="center" wrapText="1" shrinkToFi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left" vertical="center" wrapText="1" shrinkToFit="1"/>
    </xf>
    <xf numFmtId="0" fontId="6" fillId="0" borderId="35" xfId="0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 shrinkToFit="1"/>
    </xf>
    <xf numFmtId="0" fontId="4" fillId="0" borderId="35" xfId="0" applyNumberFormat="1" applyFont="1" applyFill="1" applyBorder="1" applyAlignment="1">
      <alignment horizontal="left" vertical="center" wrapText="1" shrinkToFit="1"/>
    </xf>
    <xf numFmtId="0" fontId="4" fillId="0" borderId="36" xfId="0" applyNumberFormat="1" applyFont="1" applyFill="1" applyBorder="1" applyAlignment="1">
      <alignment horizontal="left" vertical="center" wrapText="1" shrinkToFit="1"/>
    </xf>
    <xf numFmtId="0" fontId="46" fillId="0" borderId="20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 wrapText="1" shrinkToFit="1"/>
    </xf>
    <xf numFmtId="0" fontId="48" fillId="0" borderId="27" xfId="0" applyFont="1" applyFill="1" applyBorder="1" applyAlignment="1">
      <alignment horizontal="right" vertical="center" wrapText="1" shrinkToFit="1"/>
    </xf>
    <xf numFmtId="0" fontId="48" fillId="0" borderId="10" xfId="0" applyFont="1" applyFill="1" applyBorder="1" applyAlignment="1">
      <alignment horizontal="right" vertical="center" wrapText="1" shrinkToFit="1"/>
    </xf>
    <xf numFmtId="0" fontId="48" fillId="0" borderId="11" xfId="0" applyFont="1" applyFill="1" applyBorder="1" applyAlignment="1">
      <alignment horizontal="right" vertical="center" wrapText="1" shrinkToFit="1"/>
    </xf>
    <xf numFmtId="0" fontId="48" fillId="0" borderId="6" xfId="0" applyFont="1" applyFill="1" applyBorder="1" applyAlignment="1">
      <alignment horizontal="right" vertical="center" wrapText="1" shrinkToFit="1"/>
    </xf>
    <xf numFmtId="0" fontId="48" fillId="0" borderId="5" xfId="0" applyFont="1" applyFill="1" applyBorder="1" applyAlignment="1">
      <alignment horizontal="right" vertical="center" wrapText="1" shrinkToFit="1"/>
    </xf>
    <xf numFmtId="0" fontId="48" fillId="0" borderId="7" xfId="0" applyFont="1" applyFill="1" applyBorder="1" applyAlignment="1">
      <alignment horizontal="right" vertical="center" wrapText="1" shrinkToFit="1"/>
    </xf>
    <xf numFmtId="0" fontId="48" fillId="0" borderId="9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21" xfId="0" applyNumberFormat="1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6" fillId="0" borderId="6" xfId="0" applyNumberFormat="1" applyFont="1" applyFill="1" applyBorder="1" applyAlignment="1">
      <alignment horizontal="left" vertical="center" wrapText="1" shrinkToFit="1"/>
    </xf>
    <xf numFmtId="0" fontId="46" fillId="0" borderId="5" xfId="0" applyNumberFormat="1" applyFont="1" applyFill="1" applyBorder="1" applyAlignment="1">
      <alignment horizontal="left" vertical="center" wrapText="1" shrinkToFi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top" wrapText="1"/>
    </xf>
    <xf numFmtId="0" fontId="34" fillId="0" borderId="35" xfId="0" applyFont="1" applyFill="1" applyBorder="1" applyAlignment="1">
      <alignment horizontal="center" vertical="top" wrapText="1"/>
    </xf>
    <xf numFmtId="0" fontId="34" fillId="0" borderId="36" xfId="0" applyFont="1" applyFill="1" applyBorder="1" applyAlignment="1">
      <alignment horizontal="center" vertical="top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 textRotation="90"/>
    </xf>
    <xf numFmtId="0" fontId="23" fillId="0" borderId="30" xfId="0" applyFont="1" applyFill="1" applyBorder="1" applyAlignment="1">
      <alignment horizontal="center" vertical="center" textRotation="90"/>
    </xf>
    <xf numFmtId="0" fontId="23" fillId="0" borderId="78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left" wrapText="1"/>
    </xf>
    <xf numFmtId="0" fontId="22" fillId="0" borderId="0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3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17" fillId="0" borderId="2" xfId="0" applyFont="1" applyBorder="1" applyAlignment="1"/>
    <xf numFmtId="0" fontId="8" fillId="0" borderId="0" xfId="0" applyFont="1" applyBorder="1" applyAlignment="1">
      <alignment horizontal="left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37" fillId="0" borderId="1" xfId="0" applyFont="1" applyBorder="1" applyAlignment="1" applyProtection="1"/>
    <xf numFmtId="0" fontId="0" fillId="0" borderId="1" xfId="0" applyBorder="1" applyAlignment="1"/>
    <xf numFmtId="49" fontId="9" fillId="0" borderId="0" xfId="0" applyNumberFormat="1" applyFont="1" applyBorder="1" applyAlignment="1" applyProtection="1">
      <alignment horizontal="left"/>
    </xf>
    <xf numFmtId="0" fontId="37" fillId="0" borderId="0" xfId="0" applyFont="1" applyBorder="1" applyAlignment="1" applyProtection="1"/>
    <xf numFmtId="0" fontId="0" fillId="0" borderId="0" xfId="0" applyAlignment="1"/>
    <xf numFmtId="49" fontId="25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21" xfId="0" applyFont="1" applyFill="1" applyBorder="1" applyAlignment="1"/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7" fillId="0" borderId="57" xfId="0" applyFont="1" applyFill="1" applyBorder="1" applyAlignment="1"/>
    <xf numFmtId="0" fontId="7" fillId="0" borderId="58" xfId="0" applyFont="1" applyFill="1" applyBorder="1" applyAlignment="1"/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/>
    <xf numFmtId="0" fontId="7" fillId="0" borderId="36" xfId="0" applyFont="1" applyFill="1" applyBorder="1" applyAlignment="1"/>
    <xf numFmtId="0" fontId="52" fillId="0" borderId="60" xfId="0" applyFont="1" applyFill="1" applyBorder="1" applyAlignment="1" applyProtection="1">
      <alignment horizontal="left" vertical="center" wrapText="1"/>
    </xf>
    <xf numFmtId="0" fontId="52" fillId="0" borderId="61" xfId="0" applyFont="1" applyFill="1" applyBorder="1" applyAlignment="1" applyProtection="1">
      <alignment horizontal="left" vertical="center" wrapText="1"/>
    </xf>
    <xf numFmtId="0" fontId="52" fillId="0" borderId="2" xfId="0" applyNumberFormat="1" applyFont="1" applyFill="1" applyBorder="1" applyAlignment="1">
      <alignment horizontal="left" vertical="center" wrapText="1" shrinkToFit="1"/>
    </xf>
    <xf numFmtId="0" fontId="22" fillId="0" borderId="27" xfId="0" applyFont="1" applyFill="1" applyBorder="1" applyAlignment="1" applyProtection="1">
      <alignment horizontal="right"/>
    </xf>
    <xf numFmtId="0" fontId="22" fillId="0" borderId="28" xfId="0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right"/>
    </xf>
    <xf numFmtId="0" fontId="22" fillId="0" borderId="9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5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2" fillId="0" borderId="50" xfId="0" applyFont="1" applyFill="1" applyBorder="1" applyAlignment="1" applyProtection="1">
      <alignment horizontal="left" vertical="center" wrapText="1"/>
    </xf>
    <xf numFmtId="0" fontId="52" fillId="0" borderId="51" xfId="0" applyFont="1" applyFill="1" applyBorder="1" applyAlignment="1" applyProtection="1">
      <alignment horizontal="left" vertical="center" wrapText="1"/>
    </xf>
    <xf numFmtId="0" fontId="52" fillId="0" borderId="1" xfId="0" applyNumberFormat="1" applyFont="1" applyFill="1" applyBorder="1" applyAlignment="1">
      <alignment horizontal="left" vertical="center" wrapText="1" shrinkToFit="1"/>
    </xf>
    <xf numFmtId="0" fontId="52" fillId="0" borderId="53" xfId="0" applyFont="1" applyFill="1" applyBorder="1" applyAlignment="1" applyProtection="1">
      <alignment horizontal="left" vertical="center" wrapText="1"/>
    </xf>
    <xf numFmtId="0" fontId="52" fillId="0" borderId="48" xfId="0" applyFont="1" applyFill="1" applyBorder="1" applyAlignment="1" applyProtection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52" fillId="0" borderId="36" xfId="0" applyFont="1" applyFill="1" applyBorder="1" applyAlignment="1">
      <alignment horizontal="left" vertical="center" wrapText="1"/>
    </xf>
    <xf numFmtId="0" fontId="52" fillId="0" borderId="34" xfId="0" applyNumberFormat="1" applyFont="1" applyFill="1" applyBorder="1" applyAlignment="1">
      <alignment horizontal="left" vertical="center" wrapText="1" shrinkToFit="1"/>
    </xf>
    <xf numFmtId="0" fontId="52" fillId="0" borderId="35" xfId="0" applyNumberFormat="1" applyFont="1" applyFill="1" applyBorder="1" applyAlignment="1">
      <alignment horizontal="left" vertical="center" wrapText="1" shrinkToFit="1"/>
    </xf>
    <xf numFmtId="0" fontId="52" fillId="0" borderId="36" xfId="0" applyNumberFormat="1" applyFont="1" applyFill="1" applyBorder="1" applyAlignment="1">
      <alignment horizontal="left" vertical="center" wrapText="1" shrinkToFit="1"/>
    </xf>
    <xf numFmtId="0" fontId="52" fillId="0" borderId="20" xfId="0" applyFont="1" applyFill="1" applyBorder="1" applyAlignment="1">
      <alignment horizontal="left" vertical="center" wrapText="1"/>
    </xf>
    <xf numFmtId="0" fontId="53" fillId="0" borderId="2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2" fillId="0" borderId="20" xfId="0" applyNumberFormat="1" applyFont="1" applyFill="1" applyBorder="1" applyAlignment="1">
      <alignment horizontal="left" vertical="center" wrapText="1" shrinkToFit="1"/>
    </xf>
    <xf numFmtId="0" fontId="34" fillId="0" borderId="27" xfId="0" applyFont="1" applyFill="1" applyBorder="1" applyAlignment="1">
      <alignment horizontal="right" vertical="center" wrapText="1" shrinkToFit="1"/>
    </xf>
    <xf numFmtId="0" fontId="34" fillId="0" borderId="10" xfId="0" applyFont="1" applyFill="1" applyBorder="1" applyAlignment="1">
      <alignment horizontal="right" vertical="center" wrapText="1" shrinkToFit="1"/>
    </xf>
    <xf numFmtId="0" fontId="34" fillId="0" borderId="11" xfId="0" applyFont="1" applyFill="1" applyBorder="1" applyAlignment="1">
      <alignment horizontal="right" vertical="center" wrapText="1" shrinkToFit="1"/>
    </xf>
    <xf numFmtId="0" fontId="34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 applyProtection="1">
      <alignment horizontal="left" vertical="center" wrapText="1"/>
    </xf>
    <xf numFmtId="0" fontId="52" fillId="0" borderId="38" xfId="0" applyFont="1" applyFill="1" applyBorder="1" applyAlignment="1" applyProtection="1">
      <alignment horizontal="left" vertical="center" wrapText="1"/>
    </xf>
    <xf numFmtId="0" fontId="53" fillId="0" borderId="1" xfId="0" applyFont="1" applyFill="1" applyBorder="1" applyAlignment="1">
      <alignment horizontal="left" vertical="center" wrapText="1" shrinkToFit="1"/>
    </xf>
    <xf numFmtId="0" fontId="34" fillId="0" borderId="6" xfId="0" applyFont="1" applyFill="1" applyBorder="1" applyAlignment="1">
      <alignment horizontal="right" vertical="center" wrapText="1" shrinkToFit="1"/>
    </xf>
    <xf numFmtId="0" fontId="34" fillId="0" borderId="5" xfId="0" applyFont="1" applyFill="1" applyBorder="1" applyAlignment="1">
      <alignment horizontal="right" vertical="center" wrapText="1" shrinkToFit="1"/>
    </xf>
    <xf numFmtId="0" fontId="34" fillId="0" borderId="7" xfId="0" applyFont="1" applyFill="1" applyBorder="1" applyAlignment="1">
      <alignment horizontal="right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right" vertical="center" wrapText="1" shrinkToFit="1"/>
    </xf>
    <xf numFmtId="0" fontId="22" fillId="0" borderId="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left" vertical="center" wrapText="1"/>
    </xf>
    <xf numFmtId="0" fontId="52" fillId="0" borderId="10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2" fillId="0" borderId="3" xfId="0" applyFont="1" applyFill="1" applyBorder="1" applyAlignment="1" applyProtection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 shrinkToFit="1"/>
    </xf>
    <xf numFmtId="0" fontId="52" fillId="0" borderId="0" xfId="0" applyNumberFormat="1" applyFont="1" applyFill="1" applyBorder="1" applyAlignment="1">
      <alignment horizontal="left" vertical="center" wrapText="1" shrinkToFit="1"/>
    </xf>
    <xf numFmtId="0" fontId="52" fillId="0" borderId="13" xfId="0" applyNumberFormat="1" applyFont="1" applyFill="1" applyBorder="1" applyAlignment="1">
      <alignment horizontal="left" vertical="center" wrapText="1" shrinkToFit="1"/>
    </xf>
    <xf numFmtId="0" fontId="52" fillId="0" borderId="20" xfId="0" applyFont="1" applyFill="1" applyBorder="1" applyAlignment="1">
      <alignment horizontal="left" vertical="center"/>
    </xf>
    <xf numFmtId="0" fontId="53" fillId="0" borderId="2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2" xfId="0" applyFont="1" applyFill="1" applyBorder="1" applyAlignment="1">
      <alignment horizontal="left" vertical="center" wrapText="1" shrinkToFit="1"/>
    </xf>
    <xf numFmtId="0" fontId="52" fillId="0" borderId="59" xfId="0" applyFont="1" applyFill="1" applyBorder="1" applyAlignment="1">
      <alignment horizontal="left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53" fillId="0" borderId="58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34" fillId="0" borderId="43" xfId="0" applyFont="1" applyBorder="1" applyAlignment="1">
      <alignment horizontal="center" vertical="justify" wrapText="1"/>
    </xf>
    <xf numFmtId="0" fontId="34" fillId="0" borderId="106" xfId="0" applyFont="1" applyBorder="1" applyAlignment="1">
      <alignment horizontal="center" vertical="justify" wrapText="1"/>
    </xf>
    <xf numFmtId="49" fontId="2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22" fillId="0" borderId="121" xfId="0" applyNumberFormat="1" applyFont="1" applyBorder="1" applyAlignment="1">
      <alignment horizontal="center" vertical="center" wrapText="1"/>
    </xf>
    <xf numFmtId="49" fontId="22" fillId="0" borderId="122" xfId="0" applyNumberFormat="1" applyFont="1" applyBorder="1" applyAlignment="1">
      <alignment horizontal="center" vertical="center" wrapText="1"/>
    </xf>
    <xf numFmtId="49" fontId="22" fillId="0" borderId="123" xfId="0" applyNumberFormat="1" applyFont="1" applyBorder="1" applyAlignment="1">
      <alignment horizontal="center" vertical="center" wrapText="1"/>
    </xf>
    <xf numFmtId="0" fontId="60" fillId="0" borderId="121" xfId="0" applyFont="1" applyBorder="1" applyAlignment="1">
      <alignment horizontal="left" vertical="center" wrapText="1"/>
    </xf>
    <xf numFmtId="0" fontId="60" fillId="0" borderId="122" xfId="0" applyFont="1" applyBorder="1" applyAlignment="1">
      <alignment horizontal="left" vertical="center" wrapText="1"/>
    </xf>
    <xf numFmtId="0" fontId="60" fillId="0" borderId="123" xfId="0" applyFont="1" applyBorder="1" applyAlignment="1">
      <alignment horizontal="left" vertical="center" wrapText="1"/>
    </xf>
    <xf numFmtId="49" fontId="60" fillId="0" borderId="115" xfId="0" applyNumberFormat="1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49" fontId="60" fillId="0" borderId="116" xfId="0" applyNumberFormat="1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2" fillId="0" borderId="105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9" fontId="22" fillId="0" borderId="106" xfId="0" applyNumberFormat="1" applyFont="1" applyBorder="1" applyAlignment="1">
      <alignment horizontal="center" vertical="center" wrapText="1"/>
    </xf>
    <xf numFmtId="49" fontId="22" fillId="0" borderId="108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96" xfId="0" applyNumberFormat="1" applyFont="1" applyBorder="1" applyAlignment="1">
      <alignment horizontal="center" vertical="center" wrapText="1"/>
    </xf>
    <xf numFmtId="49" fontId="22" fillId="0" borderId="11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1" xfId="0" applyNumberFormat="1" applyFont="1" applyBorder="1" applyAlignment="1">
      <alignment horizontal="center" vertical="center" wrapText="1"/>
    </xf>
    <xf numFmtId="49" fontId="22" fillId="0" borderId="107" xfId="0" applyNumberFormat="1" applyFont="1" applyBorder="1" applyAlignment="1">
      <alignment horizontal="center" vertical="center" wrapText="1"/>
    </xf>
    <xf numFmtId="49" fontId="22" fillId="0" borderId="109" xfId="0" applyNumberFormat="1" applyFont="1" applyBorder="1" applyAlignment="1">
      <alignment horizontal="center" vertical="center" wrapText="1"/>
    </xf>
    <xf numFmtId="49" fontId="22" fillId="0" borderId="112" xfId="0" applyNumberFormat="1" applyFont="1" applyBorder="1" applyAlignment="1">
      <alignment horizontal="center" vertical="center" wrapText="1"/>
    </xf>
    <xf numFmtId="0" fontId="60" fillId="0" borderId="105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106" xfId="0" applyFont="1" applyBorder="1" applyAlignment="1">
      <alignment horizontal="left" vertical="center" wrapText="1"/>
    </xf>
    <xf numFmtId="0" fontId="17" fillId="0" borderId="10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1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11" xfId="0" applyFont="1" applyBorder="1" applyAlignment="1">
      <alignment horizontal="left" vertical="center" wrapText="1"/>
    </xf>
    <xf numFmtId="0" fontId="60" fillId="0" borderId="115" xfId="0" applyFont="1" applyBorder="1" applyAlignment="1">
      <alignment horizontal="center" vertical="center" wrapText="1"/>
    </xf>
    <xf numFmtId="0" fontId="60" fillId="0" borderId="116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 wrapText="1"/>
    </xf>
    <xf numFmtId="49" fontId="60" fillId="0" borderId="107" xfId="0" applyNumberFormat="1" applyFont="1" applyBorder="1" applyAlignment="1">
      <alignment horizontal="center" vertical="center" wrapText="1"/>
    </xf>
    <xf numFmtId="49" fontId="60" fillId="0" borderId="112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60" fillId="0" borderId="10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49" fontId="34" fillId="0" borderId="107" xfId="0" applyNumberFormat="1" applyFont="1" applyBorder="1" applyAlignment="1">
      <alignment horizontal="center" vertical="center" wrapText="1"/>
    </xf>
    <xf numFmtId="49" fontId="34" fillId="0" borderId="109" xfId="0" applyNumberFormat="1" applyFont="1" applyBorder="1" applyAlignment="1">
      <alignment horizontal="center" vertical="center" wrapText="1"/>
    </xf>
    <xf numFmtId="49" fontId="34" fillId="0" borderId="112" xfId="0" applyNumberFormat="1" applyFont="1" applyBorder="1" applyAlignment="1">
      <alignment horizontal="center" vertical="center" wrapText="1"/>
    </xf>
    <xf numFmtId="49" fontId="34" fillId="0" borderId="105" xfId="0" applyNumberFormat="1" applyFont="1" applyBorder="1" applyAlignment="1">
      <alignment horizontal="center" vertical="center" wrapText="1"/>
    </xf>
    <xf numFmtId="49" fontId="34" fillId="0" borderId="43" xfId="0" applyNumberFormat="1" applyFont="1" applyBorder="1" applyAlignment="1">
      <alignment horizontal="center" vertical="center" wrapText="1"/>
    </xf>
    <xf numFmtId="49" fontId="34" fillId="0" borderId="106" xfId="0" applyNumberFormat="1" applyFont="1" applyBorder="1" applyAlignment="1">
      <alignment horizontal="center" vertical="center" wrapText="1"/>
    </xf>
    <xf numFmtId="49" fontId="34" fillId="0" borderId="108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96" xfId="0" applyNumberFormat="1" applyFont="1" applyBorder="1" applyAlignment="1">
      <alignment horizontal="center" vertical="center" wrapText="1"/>
    </xf>
    <xf numFmtId="49" fontId="34" fillId="0" borderId="110" xfId="0" applyNumberFormat="1" applyFont="1" applyBorder="1" applyAlignment="1">
      <alignment horizontal="center" vertical="center" wrapText="1"/>
    </xf>
    <xf numFmtId="49" fontId="34" fillId="0" borderId="41" xfId="0" applyNumberFormat="1" applyFont="1" applyBorder="1" applyAlignment="1">
      <alignment horizontal="center" vertical="center" wrapText="1"/>
    </xf>
    <xf numFmtId="49" fontId="34" fillId="0" borderId="111" xfId="0" applyNumberFormat="1" applyFont="1" applyBorder="1" applyAlignment="1">
      <alignment horizontal="center" vertical="center" wrapText="1"/>
    </xf>
    <xf numFmtId="0" fontId="30" fillId="0" borderId="105" xfId="0" applyNumberFormat="1" applyFont="1" applyBorder="1" applyAlignment="1">
      <alignment horizontal="center" vertical="center" wrapText="1"/>
    </xf>
    <xf numFmtId="0" fontId="30" fillId="0" borderId="106" xfId="0" applyNumberFormat="1" applyFont="1" applyBorder="1" applyAlignment="1">
      <alignment horizontal="center" vertical="center" wrapText="1"/>
    </xf>
    <xf numFmtId="0" fontId="30" fillId="0" borderId="110" xfId="0" applyNumberFormat="1" applyFont="1" applyBorder="1" applyAlignment="1">
      <alignment horizontal="center" vertical="center" wrapText="1"/>
    </xf>
    <xf numFmtId="0" fontId="30" fillId="0" borderId="111" xfId="0" applyNumberFormat="1" applyFont="1" applyBorder="1" applyAlignment="1">
      <alignment horizontal="center" vertical="center" wrapText="1"/>
    </xf>
    <xf numFmtId="0" fontId="22" fillId="0" borderId="105" xfId="0" applyNumberFormat="1" applyFont="1" applyBorder="1" applyAlignment="1">
      <alignment horizontal="center" vertical="center" wrapText="1"/>
    </xf>
    <xf numFmtId="0" fontId="22" fillId="0" borderId="106" xfId="0" applyNumberFormat="1" applyFont="1" applyBorder="1" applyAlignment="1">
      <alignment horizontal="center" vertical="center" wrapText="1"/>
    </xf>
    <xf numFmtId="0" fontId="22" fillId="0" borderId="110" xfId="0" applyNumberFormat="1" applyFont="1" applyBorder="1" applyAlignment="1">
      <alignment horizontal="center" vertical="center" wrapText="1"/>
    </xf>
    <xf numFmtId="0" fontId="22" fillId="0" borderId="1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left" vertical="center" wrapText="1"/>
    </xf>
    <xf numFmtId="49" fontId="46" fillId="0" borderId="47" xfId="0" applyNumberFormat="1" applyFont="1" applyBorder="1" applyAlignment="1">
      <alignment horizontal="left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39" xfId="0" applyNumberFormat="1" applyFon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49" fontId="58" fillId="0" borderId="34" xfId="0" applyNumberFormat="1" applyFont="1" applyBorder="1" applyAlignment="1">
      <alignment horizontal="center" vertical="center"/>
    </xf>
    <xf numFmtId="49" fontId="58" fillId="0" borderId="35" xfId="0" applyNumberFormat="1" applyFont="1" applyBorder="1" applyAlignment="1">
      <alignment horizontal="center" vertical="center"/>
    </xf>
    <xf numFmtId="49" fontId="58" fillId="0" borderId="103" xfId="0" applyNumberFormat="1" applyFont="1" applyBorder="1" applyAlignment="1">
      <alignment horizontal="center" vertical="center"/>
    </xf>
    <xf numFmtId="49" fontId="46" fillId="0" borderId="56" xfId="0" applyNumberFormat="1" applyFont="1" applyBorder="1" applyAlignment="1">
      <alignment horizontal="left" vertical="center" wrapText="1"/>
    </xf>
    <xf numFmtId="49" fontId="46" fillId="0" borderId="63" xfId="0" applyNumberFormat="1" applyFont="1" applyBorder="1" applyAlignment="1">
      <alignment horizontal="left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56" xfId="0" applyNumberFormat="1" applyFont="1" applyBorder="1" applyAlignment="1">
      <alignment horizontal="center" vertical="center" wrapText="1"/>
    </xf>
    <xf numFmtId="0" fontId="46" fillId="0" borderId="58" xfId="0" applyNumberFormat="1" applyFont="1" applyBorder="1" applyAlignment="1">
      <alignment horizontal="center" vertical="center" wrapText="1"/>
    </xf>
    <xf numFmtId="0" fontId="58" fillId="0" borderId="59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0" fontId="58" fillId="0" borderId="5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58" fillId="0" borderId="98" xfId="0" applyNumberFormat="1" applyFont="1" applyBorder="1" applyAlignment="1">
      <alignment horizontal="center" vertical="center" wrapText="1"/>
    </xf>
    <xf numFmtId="0" fontId="58" fillId="0" borderId="99" xfId="0" applyNumberFormat="1" applyFont="1" applyBorder="1" applyAlignment="1">
      <alignment horizontal="center" vertical="center" wrapText="1"/>
    </xf>
    <xf numFmtId="0" fontId="58" fillId="0" borderId="100" xfId="0" applyNumberFormat="1" applyFont="1" applyBorder="1" applyAlignment="1">
      <alignment horizontal="center" vertical="center" wrapText="1"/>
    </xf>
    <xf numFmtId="49" fontId="58" fillId="0" borderId="98" xfId="0" applyNumberFormat="1" applyFont="1" applyBorder="1" applyAlignment="1">
      <alignment horizontal="center" vertical="center"/>
    </xf>
    <xf numFmtId="49" fontId="58" fillId="0" borderId="99" xfId="0" applyNumberFormat="1" applyFont="1" applyBorder="1" applyAlignment="1">
      <alignment horizontal="center" vertical="center"/>
    </xf>
    <xf numFmtId="49" fontId="58" fillId="0" borderId="101" xfId="0" applyNumberFormat="1" applyFont="1" applyBorder="1" applyAlignment="1">
      <alignment horizontal="center" vertical="center"/>
    </xf>
    <xf numFmtId="0" fontId="52" fillId="0" borderId="20" xfId="0" applyFont="1" applyFill="1" applyBorder="1" applyAlignment="1" applyProtection="1">
      <alignment horizontal="left" vertical="center" wrapText="1"/>
    </xf>
    <xf numFmtId="0" fontId="52" fillId="0" borderId="47" xfId="0" applyFont="1" applyFill="1" applyBorder="1" applyAlignment="1" applyProtection="1">
      <alignment horizontal="left" vertical="center" wrapText="1"/>
    </xf>
    <xf numFmtId="0" fontId="52" fillId="0" borderId="20" xfId="0" applyFont="1" applyFill="1" applyBorder="1" applyAlignment="1" applyProtection="1">
      <alignment vertical="center" wrapText="1"/>
    </xf>
    <xf numFmtId="0" fontId="53" fillId="0" borderId="2" xfId="0" applyFont="1" applyFill="1" applyBorder="1" applyAlignment="1">
      <alignment vertical="center" wrapText="1"/>
    </xf>
    <xf numFmtId="0" fontId="22" fillId="0" borderId="9" xfId="0" applyFont="1" applyFill="1" applyBorder="1" applyAlignment="1" applyProtection="1">
      <alignment horizontal="right"/>
    </xf>
    <xf numFmtId="0" fontId="22" fillId="0" borderId="11" xfId="0" applyFont="1" applyFill="1" applyBorder="1" applyAlignment="1" applyProtection="1">
      <alignment horizontal="right"/>
    </xf>
    <xf numFmtId="0" fontId="52" fillId="0" borderId="59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58" xfId="0" applyFont="1" applyBorder="1" applyAlignment="1">
      <alignment horizontal="left" vertical="center" wrapText="1"/>
    </xf>
    <xf numFmtId="0" fontId="52" fillId="0" borderId="59" xfId="0" applyNumberFormat="1" applyFont="1" applyBorder="1" applyAlignment="1">
      <alignment horizontal="left" vertical="center" wrapText="1" shrinkToFit="1"/>
    </xf>
    <xf numFmtId="0" fontId="52" fillId="0" borderId="57" xfId="0" applyNumberFormat="1" applyFont="1" applyBorder="1" applyAlignment="1">
      <alignment horizontal="left" vertical="center" wrapText="1" shrinkToFi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52" fillId="0" borderId="18" xfId="0" applyFont="1" applyFill="1" applyBorder="1" applyAlignment="1" applyProtection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34" fillId="0" borderId="27" xfId="0" applyFont="1" applyBorder="1" applyAlignment="1">
      <alignment horizontal="right" vertical="center" wrapText="1" shrinkToFit="1"/>
    </xf>
    <xf numFmtId="0" fontId="34" fillId="0" borderId="10" xfId="0" applyFont="1" applyBorder="1" applyAlignment="1">
      <alignment horizontal="right" vertical="center" wrapText="1" shrinkToFit="1"/>
    </xf>
    <xf numFmtId="0" fontId="34" fillId="0" borderId="11" xfId="0" applyFont="1" applyBorder="1" applyAlignment="1">
      <alignment horizontal="right" vertical="center" wrapText="1" shrinkToFit="1"/>
    </xf>
    <xf numFmtId="0" fontId="34" fillId="0" borderId="6" xfId="0" applyFont="1" applyBorder="1" applyAlignment="1">
      <alignment horizontal="right" vertical="center" wrapText="1" shrinkToFit="1"/>
    </xf>
    <xf numFmtId="0" fontId="34" fillId="0" borderId="5" xfId="0" applyFont="1" applyBorder="1" applyAlignment="1">
      <alignment horizontal="right" vertical="center" wrapText="1" shrinkToFit="1"/>
    </xf>
    <xf numFmtId="0" fontId="34" fillId="0" borderId="7" xfId="0" applyFont="1" applyBorder="1" applyAlignment="1">
      <alignment horizontal="right" vertical="center" wrapText="1" shrinkToFit="1"/>
    </xf>
    <xf numFmtId="0" fontId="34" fillId="0" borderId="9" xfId="0" applyFont="1" applyBorder="1" applyAlignment="1">
      <alignment horizontal="center" vertical="center" wrapText="1" shrinkToFi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34" xfId="0" applyNumberFormat="1" applyFont="1" applyBorder="1" applyAlignment="1">
      <alignment horizontal="left" vertical="center" wrapText="1" shrinkToFit="1"/>
    </xf>
    <xf numFmtId="0" fontId="52" fillId="0" borderId="35" xfId="0" applyNumberFormat="1" applyFont="1" applyBorder="1" applyAlignment="1">
      <alignment horizontal="left" vertical="center" wrapText="1" shrinkToFit="1"/>
    </xf>
    <xf numFmtId="0" fontId="52" fillId="0" borderId="36" xfId="0" applyNumberFormat="1" applyFont="1" applyBorder="1" applyAlignment="1">
      <alignment horizontal="left" vertical="center" wrapText="1" shrinkToFit="1"/>
    </xf>
    <xf numFmtId="0" fontId="22" fillId="0" borderId="27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right" vertical="center" wrapText="1" shrinkToFi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2" fillId="0" borderId="34" xfId="0" applyFont="1" applyFill="1" applyBorder="1" applyAlignment="1" applyProtection="1">
      <alignment horizontal="left" vertical="center" wrapText="1"/>
    </xf>
    <xf numFmtId="0" fontId="52" fillId="0" borderId="71" xfId="0" applyFont="1" applyFill="1" applyBorder="1" applyAlignment="1" applyProtection="1">
      <alignment horizontal="left" vertical="center" wrapText="1"/>
    </xf>
    <xf numFmtId="0" fontId="52" fillId="0" borderId="34" xfId="0" applyFont="1" applyFill="1" applyBorder="1" applyAlignment="1" applyProtection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2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59" xfId="0" applyFont="1" applyBorder="1" applyAlignment="1">
      <alignment horizontal="left" vertical="center"/>
    </xf>
    <xf numFmtId="0" fontId="52" fillId="0" borderId="57" xfId="0" applyFont="1" applyBorder="1" applyAlignment="1">
      <alignment horizontal="left" vertical="center"/>
    </xf>
    <xf numFmtId="0" fontId="52" fillId="0" borderId="58" xfId="0" applyFont="1" applyBorder="1" applyAlignment="1">
      <alignment horizontal="left" vertical="center"/>
    </xf>
    <xf numFmtId="0" fontId="52" fillId="0" borderId="58" xfId="0" applyNumberFormat="1" applyFont="1" applyBorder="1" applyAlignment="1">
      <alignment horizontal="left" vertical="center" wrapText="1" shrinkToFit="1"/>
    </xf>
    <xf numFmtId="0" fontId="29" fillId="0" borderId="22" xfId="0" applyFont="1" applyBorder="1" applyAlignment="1">
      <alignment horizontal="center" vertical="center" textRotation="90" wrapText="1"/>
    </xf>
    <xf numFmtId="0" fontId="29" fillId="0" borderId="30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 wrapText="1"/>
    </xf>
    <xf numFmtId="49" fontId="3" fillId="0" borderId="33" xfId="0" applyNumberFormat="1" applyFont="1" applyBorder="1" applyAlignment="1">
      <alignment horizontal="center" vertical="center" textRotation="90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9" fillId="0" borderId="22" xfId="0" applyNumberFormat="1" applyFont="1" applyBorder="1" applyAlignment="1">
      <alignment horizontal="center" vertical="center" textRotation="90"/>
    </xf>
    <xf numFmtId="0" fontId="29" fillId="0" borderId="30" xfId="0" applyNumberFormat="1" applyFont="1" applyBorder="1" applyAlignment="1">
      <alignment horizontal="center" vertical="center" textRotation="90"/>
    </xf>
    <xf numFmtId="0" fontId="29" fillId="0" borderId="23" xfId="0" applyNumberFormat="1" applyFont="1" applyBorder="1" applyAlignment="1">
      <alignment horizontal="center" vertical="center" textRotation="90" wrapText="1"/>
    </xf>
    <xf numFmtId="0" fontId="29" fillId="0" borderId="31" xfId="0" applyNumberFormat="1" applyFont="1" applyBorder="1" applyAlignment="1">
      <alignment horizontal="center" vertical="center" textRotation="90" wrapText="1"/>
    </xf>
    <xf numFmtId="0" fontId="29" fillId="0" borderId="12" xfId="0" applyNumberFormat="1" applyFont="1" applyBorder="1" applyAlignment="1">
      <alignment horizontal="center" vertical="center" textRotation="90"/>
    </xf>
    <xf numFmtId="49" fontId="3" fillId="0" borderId="25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0" fontId="23" fillId="0" borderId="75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/>
    </xf>
    <xf numFmtId="0" fontId="23" fillId="0" borderId="7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5" fillId="0" borderId="6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 textRotation="90" wrapText="1"/>
    </xf>
    <xf numFmtId="0" fontId="25" fillId="0" borderId="14" xfId="0" applyNumberFormat="1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Alignment="1"/>
    <xf numFmtId="0" fontId="17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left" vertical="justify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4" fillId="0" borderId="12" xfId="0" applyFont="1" applyBorder="1" applyAlignment="1">
      <alignment horizontal="right" vertical="center" wrapText="1" shrinkToFit="1"/>
    </xf>
    <xf numFmtId="0" fontId="34" fillId="0" borderId="0" xfId="0" applyFont="1" applyBorder="1" applyAlignment="1">
      <alignment horizontal="right" vertical="center" wrapText="1" shrinkToFit="1"/>
    </xf>
    <xf numFmtId="0" fontId="34" fillId="0" borderId="13" xfId="0" applyFont="1" applyBorder="1" applyAlignment="1">
      <alignment horizontal="right" vertical="center" wrapText="1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9" fillId="0" borderId="5" xfId="0" applyFont="1" applyBorder="1" applyAlignment="1">
      <alignment horizontal="left" vertical="top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21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left" vertical="center" wrapText="1" shrinkToFit="1"/>
    </xf>
    <xf numFmtId="0" fontId="17" fillId="0" borderId="16" xfId="0" applyFont="1" applyBorder="1" applyAlignment="1">
      <alignment horizontal="left" vertical="center" wrapText="1" shrinkToFit="1"/>
    </xf>
    <xf numFmtId="0" fontId="34" fillId="0" borderId="9" xfId="0" applyFont="1" applyBorder="1" applyAlignment="1">
      <alignment horizontal="right" vertical="center" wrapText="1" shrinkToFit="1"/>
    </xf>
    <xf numFmtId="0" fontId="21" fillId="0" borderId="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 shrinkToFit="1"/>
    </xf>
    <xf numFmtId="0" fontId="21" fillId="0" borderId="21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shrinkToFi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4" xfId="0" applyNumberFormat="1" applyFont="1" applyBorder="1" applyAlignment="1">
      <alignment horizontal="left" vertical="center" wrapText="1" shrinkToFit="1"/>
    </xf>
    <xf numFmtId="0" fontId="21" fillId="0" borderId="35" xfId="0" applyNumberFormat="1" applyFont="1" applyBorder="1" applyAlignment="1">
      <alignment horizontal="left" vertical="center" wrapText="1" shrinkToFit="1"/>
    </xf>
    <xf numFmtId="0" fontId="21" fillId="0" borderId="36" xfId="0" applyNumberFormat="1" applyFont="1" applyBorder="1" applyAlignment="1">
      <alignment horizontal="left" vertical="center" wrapText="1" shrinkToFi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0" fillId="0" borderId="1" xfId="0" applyFont="1" applyFill="1" applyBorder="1" applyAlignment="1" applyProtection="1">
      <alignment horizontal="center" wrapText="1"/>
    </xf>
    <xf numFmtId="0" fontId="3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justify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1676400</xdr:colOff>
      <xdr:row>1</xdr:row>
      <xdr:rowOff>419100</xdr:rowOff>
    </xdr:from>
    <xdr:to>
      <xdr:col>20</xdr:col>
      <xdr:colOff>171450</xdr:colOff>
      <xdr:row>3</xdr:row>
      <xdr:rowOff>628650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6980" y="1684020"/>
          <a:ext cx="1386840" cy="129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1664970</xdr:colOff>
      <xdr:row>0</xdr:row>
      <xdr:rowOff>830580</xdr:rowOff>
    </xdr:from>
    <xdr:to>
      <xdr:col>19</xdr:col>
      <xdr:colOff>2716530</xdr:colOff>
      <xdr:row>2</xdr:row>
      <xdr:rowOff>636270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30580"/>
          <a:ext cx="1051560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1664970</xdr:colOff>
      <xdr:row>0</xdr:row>
      <xdr:rowOff>830580</xdr:rowOff>
    </xdr:from>
    <xdr:to>
      <xdr:col>19</xdr:col>
      <xdr:colOff>2712720</xdr:colOff>
      <xdr:row>2</xdr:row>
      <xdr:rowOff>636270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830580"/>
          <a:ext cx="1047750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636270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690" y="830580"/>
          <a:ext cx="1051560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1664970</xdr:colOff>
      <xdr:row>0</xdr:row>
      <xdr:rowOff>830580</xdr:rowOff>
    </xdr:from>
    <xdr:to>
      <xdr:col>19</xdr:col>
      <xdr:colOff>2716530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830580"/>
          <a:ext cx="1051560" cy="1291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1664970</xdr:colOff>
      <xdr:row>0</xdr:row>
      <xdr:rowOff>830580</xdr:rowOff>
    </xdr:from>
    <xdr:to>
      <xdr:col>19</xdr:col>
      <xdr:colOff>2716530</xdr:colOff>
      <xdr:row>2</xdr:row>
      <xdr:rowOff>636270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830580"/>
          <a:ext cx="1051560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61"/>
  <sheetViews>
    <sheetView zoomScale="30" zoomScaleNormal="30" workbookViewId="0">
      <selection activeCell="BD53" sqref="BD53"/>
    </sheetView>
  </sheetViews>
  <sheetFormatPr defaultColWidth="9.62890625" defaultRowHeight="12.3" x14ac:dyDescent="0.4"/>
  <cols>
    <col min="1" max="1" width="0.5234375" style="1" customWidth="1"/>
    <col min="2" max="2" width="10.9453125" style="1" customWidth="1"/>
    <col min="3" max="19" width="5.9453125" style="1" hidden="1" customWidth="1"/>
    <col min="20" max="20" width="39.9453125" style="1" customWidth="1"/>
    <col min="21" max="21" width="62.3671875" style="2" customWidth="1"/>
    <col min="22" max="22" width="25.3125" style="3" customWidth="1"/>
    <col min="23" max="23" width="12.05078125" style="4" customWidth="1"/>
    <col min="24" max="24" width="24.3671875" style="5" customWidth="1"/>
    <col min="25" max="27" width="12.05078125" style="5" customWidth="1"/>
    <col min="28" max="28" width="15.83984375" style="5" customWidth="1"/>
    <col min="29" max="29" width="11.5234375" style="5" customWidth="1"/>
    <col min="30" max="30" width="2.83984375" style="6" customWidth="1"/>
    <col min="31" max="31" width="15.15625" style="6" customWidth="1"/>
    <col min="32" max="32" width="19.1015625" style="6" customWidth="1"/>
    <col min="33" max="33" width="19.62890625" style="6" customWidth="1"/>
    <col min="34" max="34" width="15.68359375" style="6" customWidth="1"/>
    <col min="35" max="35" width="10.15625" style="6" customWidth="1"/>
    <col min="36" max="36" width="14.3671875" style="6" customWidth="1"/>
    <col min="37" max="37" width="16.1015625" style="6" customWidth="1"/>
    <col min="38" max="38" width="12.83984375" style="6" customWidth="1"/>
    <col min="39" max="39" width="15.9453125" style="6" customWidth="1"/>
    <col min="40" max="40" width="14.89453125" style="6" customWidth="1"/>
    <col min="41" max="41" width="15.41796875" style="6" customWidth="1"/>
    <col min="42" max="42" width="10.15625" style="1" customWidth="1"/>
    <col min="43" max="43" width="11.20703125" style="1" customWidth="1"/>
    <col min="44" max="49" width="10.15625" style="1" customWidth="1"/>
    <col min="50" max="50" width="14.62890625" style="1" customWidth="1"/>
    <col min="51" max="51" width="18.26171875" style="1" customWidth="1"/>
    <col min="52" max="52" width="10.15625" style="1" customWidth="1"/>
    <col min="53" max="53" width="12.578125" style="1" customWidth="1"/>
    <col min="54" max="54" width="10.15625" style="1" customWidth="1"/>
    <col min="55" max="55" width="12.734375" style="1" customWidth="1"/>
    <col min="56" max="56" width="12.15625" style="1" customWidth="1"/>
    <col min="57" max="57" width="9.62890625" style="1" customWidth="1"/>
    <col min="58" max="58" width="7.83984375" style="1" customWidth="1"/>
    <col min="59" max="59" width="9.62890625" style="1" customWidth="1"/>
    <col min="60" max="60" width="1.1015625" style="1" customWidth="1"/>
    <col min="61" max="16384" width="9.62890625" style="1"/>
  </cols>
  <sheetData>
    <row r="1" spans="1:58" ht="99.75" customHeight="1" x14ac:dyDescent="0.4"/>
    <row r="2" spans="1:58" s="7" customFormat="1" ht="72.75" customHeight="1" x14ac:dyDescent="1.1499999999999999">
      <c r="B2" s="1172" t="s">
        <v>0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/>
      <c r="AY2" s="1172"/>
      <c r="AZ2" s="1172"/>
      <c r="BA2" s="1172"/>
    </row>
    <row r="3" spans="1:58" s="7" customFormat="1" ht="12.75" customHeight="1" x14ac:dyDescent="1"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3"/>
      <c r="AK3" s="1173"/>
      <c r="AL3" s="1173"/>
      <c r="AM3" s="1173"/>
      <c r="AN3" s="1173"/>
      <c r="AO3" s="1173"/>
      <c r="AP3" s="1173"/>
      <c r="AQ3" s="1173"/>
      <c r="AR3" s="1173"/>
      <c r="AS3" s="1173"/>
      <c r="AT3" s="1173"/>
      <c r="AU3" s="1173"/>
      <c r="AV3" s="1173"/>
      <c r="AW3" s="1173"/>
      <c r="AX3" s="1173"/>
      <c r="AY3" s="1173"/>
      <c r="AZ3" s="1173"/>
      <c r="BA3" s="1173"/>
    </row>
    <row r="4" spans="1:58" s="7" customFormat="1" ht="68.25" customHeight="1" x14ac:dyDescent="0.4">
      <c r="B4" s="1174" t="s">
        <v>1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4"/>
      <c r="AD4" s="1174"/>
      <c r="AE4" s="1174"/>
      <c r="AF4" s="1174"/>
      <c r="AG4" s="1174"/>
      <c r="AH4" s="1174"/>
      <c r="AI4" s="1174"/>
      <c r="AJ4" s="1174"/>
      <c r="AK4" s="1174"/>
      <c r="AL4" s="1174"/>
      <c r="AM4" s="1174"/>
      <c r="AN4" s="1174"/>
      <c r="AO4" s="1174"/>
      <c r="AP4" s="1174"/>
      <c r="AQ4" s="1174"/>
      <c r="AR4" s="1174"/>
      <c r="AS4" s="1174"/>
      <c r="AT4" s="1174"/>
      <c r="AU4" s="1174"/>
      <c r="AV4" s="1174"/>
      <c r="AW4" s="1174"/>
      <c r="AX4" s="1174"/>
      <c r="AY4" s="1174"/>
      <c r="AZ4" s="1174"/>
      <c r="BA4" s="1174"/>
    </row>
    <row r="5" spans="1:58" s="7" customFormat="1" ht="48.75" customHeight="1" x14ac:dyDescent="1.6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75" t="s">
        <v>2</v>
      </c>
      <c r="U5" s="1175"/>
      <c r="V5" s="9"/>
      <c r="W5" s="9"/>
      <c r="X5" s="1176" t="s">
        <v>3</v>
      </c>
      <c r="Y5" s="1176"/>
      <c r="Z5" s="1176"/>
      <c r="AA5" s="1176"/>
      <c r="AB5" s="1176"/>
      <c r="AC5" s="1176"/>
      <c r="AD5" s="1176"/>
      <c r="AE5" s="1176"/>
      <c r="AF5" s="1176"/>
      <c r="AG5" s="1176"/>
      <c r="AH5" s="1176"/>
      <c r="AI5" s="1176"/>
      <c r="AJ5" s="1176"/>
      <c r="AK5" s="1176"/>
      <c r="AL5" s="1176"/>
      <c r="AM5" s="1176"/>
      <c r="AN5" s="1176"/>
      <c r="AO5" s="1176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8" ht="67.5" customHeight="1" x14ac:dyDescent="1.1000000000000001">
      <c r="B6" s="1177" t="s">
        <v>4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7"/>
      <c r="U6" s="1177"/>
      <c r="V6" s="1177"/>
      <c r="W6" s="10"/>
      <c r="X6" s="1178" t="s">
        <v>5</v>
      </c>
      <c r="Y6" s="1178"/>
      <c r="Z6" s="1178"/>
      <c r="AA6" s="1178"/>
      <c r="AB6" s="1178"/>
      <c r="AC6" s="1178"/>
      <c r="AD6" s="1178"/>
      <c r="AE6" s="1178"/>
      <c r="AF6" s="1178"/>
      <c r="AG6" s="1178"/>
      <c r="AH6" s="1178"/>
      <c r="AI6" s="1178"/>
      <c r="AJ6" s="1178"/>
      <c r="AK6" s="1178"/>
      <c r="AL6" s="1178"/>
      <c r="AM6" s="1178"/>
      <c r="AN6" s="1178"/>
      <c r="AO6" s="1178"/>
      <c r="AP6" s="1178"/>
      <c r="AQ6" s="1178"/>
      <c r="AR6" s="11"/>
      <c r="AS6" s="12"/>
      <c r="AT6" s="12"/>
      <c r="AU6" s="13" t="s">
        <v>6</v>
      </c>
      <c r="AV6" s="14"/>
      <c r="AW6" s="15"/>
      <c r="AX6" s="15"/>
      <c r="AY6" s="15"/>
      <c r="AZ6" s="1179" t="s">
        <v>7</v>
      </c>
      <c r="BA6" s="1179"/>
      <c r="BB6" s="1179"/>
      <c r="BC6" s="1179"/>
      <c r="BD6" s="1180"/>
      <c r="BE6" s="1180"/>
    </row>
    <row r="7" spans="1:58" ht="37.5" customHeight="1" x14ac:dyDescent="1.05">
      <c r="W7" s="1165" t="s">
        <v>8</v>
      </c>
      <c r="X7" s="1165"/>
      <c r="Y7" s="1165"/>
      <c r="Z7" s="1165"/>
      <c r="AA7" s="1165"/>
      <c r="AB7" s="1165"/>
      <c r="AC7" s="16" t="s">
        <v>9</v>
      </c>
      <c r="AD7" s="1166" t="s">
        <v>10</v>
      </c>
      <c r="AE7" s="1166"/>
      <c r="AF7" s="1166"/>
      <c r="AG7" s="1166"/>
      <c r="AH7" s="1166"/>
      <c r="AI7" s="1166"/>
      <c r="AJ7" s="1166"/>
      <c r="AK7" s="1166"/>
      <c r="AL7" s="1166"/>
      <c r="AM7" s="1166"/>
      <c r="AN7" s="1166"/>
      <c r="AO7" s="1166"/>
      <c r="AP7" s="1166"/>
      <c r="AQ7" s="1166"/>
      <c r="AR7" s="1166"/>
      <c r="AS7" s="1166"/>
      <c r="AT7" s="17"/>
      <c r="AU7" s="18" t="s">
        <v>11</v>
      </c>
      <c r="AV7" s="15"/>
      <c r="AW7" s="15"/>
      <c r="AX7" s="15"/>
      <c r="AY7" s="15"/>
      <c r="AZ7" s="1167" t="s">
        <v>12</v>
      </c>
      <c r="BA7" s="1167"/>
      <c r="BB7" s="1167"/>
      <c r="BC7" s="1167"/>
      <c r="BD7" s="19"/>
    </row>
    <row r="8" spans="1:58" ht="94.9" customHeight="1" x14ac:dyDescent="1.1000000000000001">
      <c r="A8" s="1168" t="s">
        <v>13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8"/>
      <c r="U8" s="1168"/>
      <c r="V8" s="1168"/>
      <c r="W8" s="1169" t="s">
        <v>14</v>
      </c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  <c r="AT8" s="1170"/>
      <c r="AU8" s="18" t="s">
        <v>15</v>
      </c>
      <c r="AV8" s="15"/>
      <c r="AW8" s="15"/>
      <c r="AX8" s="15"/>
      <c r="AY8" s="15"/>
      <c r="AZ8" s="1171" t="s">
        <v>16</v>
      </c>
      <c r="BA8" s="1171"/>
      <c r="BB8" s="1171"/>
      <c r="BC8" s="1171"/>
      <c r="BD8" s="1171"/>
    </row>
    <row r="9" spans="1:58" ht="51.75" customHeight="1" x14ac:dyDescent="1.05">
      <c r="T9" s="1131" t="s">
        <v>17</v>
      </c>
      <c r="U9" s="1131"/>
      <c r="V9" s="1131"/>
      <c r="W9" s="1132" t="s">
        <v>18</v>
      </c>
      <c r="X9" s="1132"/>
      <c r="Y9" s="1132"/>
      <c r="Z9" s="1132"/>
      <c r="AA9" s="1132"/>
      <c r="AB9" s="1132"/>
      <c r="AC9" s="1132"/>
      <c r="AD9" s="1133" t="s">
        <v>19</v>
      </c>
      <c r="AE9" s="1133"/>
      <c r="AF9" s="1133"/>
      <c r="AG9" s="1133"/>
      <c r="AH9" s="1133"/>
      <c r="AI9" s="1133"/>
      <c r="AJ9" s="1133"/>
      <c r="AK9" s="1133"/>
      <c r="AL9" s="1133"/>
      <c r="AM9" s="1133"/>
      <c r="AN9" s="1133"/>
      <c r="AO9" s="1133"/>
      <c r="AP9" s="1133"/>
      <c r="AQ9" s="1133"/>
      <c r="AR9" s="1133"/>
      <c r="AS9" s="1133"/>
      <c r="AT9" s="17"/>
      <c r="AU9" s="18" t="s">
        <v>20</v>
      </c>
      <c r="AV9" s="20"/>
      <c r="AW9" s="20"/>
      <c r="AX9" s="20"/>
      <c r="AY9" s="1134" t="s">
        <v>21</v>
      </c>
      <c r="AZ9" s="1135"/>
      <c r="BA9" s="1135"/>
      <c r="BB9" s="1135"/>
      <c r="BC9" s="1135"/>
      <c r="BD9" s="1135"/>
      <c r="BE9" s="1135"/>
    </row>
    <row r="10" spans="1:58" ht="51.6" customHeight="1" x14ac:dyDescent="0.55000000000000004">
      <c r="U10" s="21"/>
      <c r="V10" s="21"/>
      <c r="W10" s="1137" t="s">
        <v>22</v>
      </c>
      <c r="X10" s="1137"/>
      <c r="Y10" s="1137"/>
      <c r="Z10" s="1137"/>
      <c r="AA10" s="22"/>
      <c r="AB10" s="22"/>
      <c r="AC10" s="23" t="s">
        <v>9</v>
      </c>
      <c r="AD10" s="24"/>
      <c r="AE10" s="25" t="s">
        <v>23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8"/>
      <c r="AS10" s="29"/>
      <c r="AT10" s="30"/>
      <c r="AU10" s="31"/>
      <c r="AV10" s="32"/>
      <c r="AW10" s="32"/>
      <c r="AX10" s="32"/>
      <c r="AY10" s="1136"/>
      <c r="AZ10" s="1136"/>
      <c r="BA10" s="1136"/>
      <c r="BB10" s="1136"/>
      <c r="BC10" s="1136"/>
      <c r="BD10" s="1136"/>
      <c r="BE10" s="1136"/>
    </row>
    <row r="11" spans="1:58" ht="44.5" customHeight="1" x14ac:dyDescent="1.45">
      <c r="U11" s="21"/>
      <c r="V11" s="21"/>
      <c r="W11" s="33"/>
      <c r="AA11" s="34"/>
      <c r="AB11" s="6"/>
      <c r="AC11" s="35" t="s">
        <v>9</v>
      </c>
      <c r="AE11" s="36" t="s">
        <v>24</v>
      </c>
      <c r="AK11" s="1"/>
      <c r="AL11" s="1"/>
      <c r="AM11" s="1"/>
      <c r="AN11" s="1"/>
      <c r="AO11" s="1"/>
    </row>
    <row r="12" spans="1:58" ht="22.5" customHeight="1" thickBot="1" x14ac:dyDescent="0.55000000000000004">
      <c r="U12" s="21"/>
      <c r="V12" s="21"/>
      <c r="W12" s="33"/>
      <c r="AA12" s="34"/>
      <c r="AB12" s="6"/>
      <c r="AC12" s="6"/>
      <c r="AK12" s="1"/>
      <c r="AL12" s="1"/>
      <c r="AM12" s="1"/>
      <c r="AN12" s="1"/>
      <c r="AO12" s="1"/>
    </row>
    <row r="13" spans="1:58" s="19" customFormat="1" ht="114" customHeight="1" thickBot="1" x14ac:dyDescent="0.6">
      <c r="A13" s="37"/>
      <c r="B13" s="1138" t="s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1141" t="s">
        <v>26</v>
      </c>
      <c r="U13" s="1142"/>
      <c r="V13" s="1143"/>
      <c r="W13" s="1147" t="s">
        <v>27</v>
      </c>
      <c r="X13" s="1148"/>
      <c r="Y13" s="1148"/>
      <c r="Z13" s="1148"/>
      <c r="AA13" s="1148"/>
      <c r="AB13" s="1148"/>
      <c r="AC13" s="1148"/>
      <c r="AD13" s="1149"/>
      <c r="AE13" s="1153" t="s">
        <v>28</v>
      </c>
      <c r="AF13" s="1154"/>
      <c r="AG13" s="1159" t="s">
        <v>29</v>
      </c>
      <c r="AH13" s="1160"/>
      <c r="AI13" s="1160"/>
      <c r="AJ13" s="1160"/>
      <c r="AK13" s="1160"/>
      <c r="AL13" s="1160"/>
      <c r="AM13" s="1160"/>
      <c r="AN13" s="1160"/>
      <c r="AO13" s="1107" t="s">
        <v>30</v>
      </c>
      <c r="AP13" s="1109" t="s">
        <v>31</v>
      </c>
      <c r="AQ13" s="1109"/>
      <c r="AR13" s="1109"/>
      <c r="AS13" s="1109"/>
      <c r="AT13" s="1109"/>
      <c r="AU13" s="1109"/>
      <c r="AV13" s="1109"/>
      <c r="AW13" s="1109"/>
      <c r="AX13" s="1112" t="s">
        <v>32</v>
      </c>
      <c r="AY13" s="1113"/>
      <c r="AZ13" s="1113"/>
      <c r="BA13" s="1113"/>
      <c r="BB13" s="1113"/>
      <c r="BC13" s="1113"/>
      <c r="BD13" s="1113"/>
      <c r="BE13" s="1114"/>
      <c r="BF13" s="39"/>
    </row>
    <row r="14" spans="1:58" s="19" customFormat="1" ht="39" customHeight="1" x14ac:dyDescent="0.55000000000000004">
      <c r="A14" s="37"/>
      <c r="B14" s="11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144"/>
      <c r="U14" s="1145"/>
      <c r="V14" s="1146"/>
      <c r="W14" s="1150"/>
      <c r="X14" s="1151"/>
      <c r="Y14" s="1151"/>
      <c r="Z14" s="1151"/>
      <c r="AA14" s="1151"/>
      <c r="AB14" s="1151"/>
      <c r="AC14" s="1151"/>
      <c r="AD14" s="1152"/>
      <c r="AE14" s="1155"/>
      <c r="AF14" s="1156"/>
      <c r="AG14" s="1161"/>
      <c r="AH14" s="1162"/>
      <c r="AI14" s="1162"/>
      <c r="AJ14" s="1162"/>
      <c r="AK14" s="1162"/>
      <c r="AL14" s="1162"/>
      <c r="AM14" s="1162"/>
      <c r="AN14" s="1162"/>
      <c r="AO14" s="1108"/>
      <c r="AP14" s="1110"/>
      <c r="AQ14" s="1110"/>
      <c r="AR14" s="1110"/>
      <c r="AS14" s="1110"/>
      <c r="AT14" s="1110"/>
      <c r="AU14" s="1110"/>
      <c r="AV14" s="1110"/>
      <c r="AW14" s="1110"/>
      <c r="AX14" s="1115" t="s">
        <v>33</v>
      </c>
      <c r="AY14" s="1116"/>
      <c r="AZ14" s="1116"/>
      <c r="BA14" s="1116"/>
      <c r="BB14" s="1116"/>
      <c r="BC14" s="1116"/>
      <c r="BD14" s="1116"/>
      <c r="BE14" s="1117"/>
      <c r="BF14" s="41"/>
    </row>
    <row r="15" spans="1:58" s="19" customFormat="1" ht="45" customHeight="1" x14ac:dyDescent="0.55000000000000004">
      <c r="A15" s="37"/>
      <c r="B15" s="11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144"/>
      <c r="U15" s="1145"/>
      <c r="V15" s="1146"/>
      <c r="W15" s="1150"/>
      <c r="X15" s="1151"/>
      <c r="Y15" s="1151"/>
      <c r="Z15" s="1151"/>
      <c r="AA15" s="1151"/>
      <c r="AB15" s="1151"/>
      <c r="AC15" s="1151"/>
      <c r="AD15" s="1152"/>
      <c r="AE15" s="1157"/>
      <c r="AF15" s="1158"/>
      <c r="AG15" s="1163"/>
      <c r="AH15" s="1164"/>
      <c r="AI15" s="1164"/>
      <c r="AJ15" s="1164"/>
      <c r="AK15" s="1164"/>
      <c r="AL15" s="1164"/>
      <c r="AM15" s="1164"/>
      <c r="AN15" s="1164"/>
      <c r="AO15" s="1108"/>
      <c r="AP15" s="1111"/>
      <c r="AQ15" s="1111"/>
      <c r="AR15" s="1111"/>
      <c r="AS15" s="1111"/>
      <c r="AT15" s="1111"/>
      <c r="AU15" s="1111"/>
      <c r="AV15" s="1111"/>
      <c r="AW15" s="1111"/>
      <c r="AX15" s="1118" t="s">
        <v>34</v>
      </c>
      <c r="AY15" s="1119"/>
      <c r="AZ15" s="1119"/>
      <c r="BA15" s="1119"/>
      <c r="BB15" s="1119"/>
      <c r="BC15" s="1119"/>
      <c r="BD15" s="1119"/>
      <c r="BE15" s="1120"/>
      <c r="BF15" s="42"/>
    </row>
    <row r="16" spans="1:58" s="19" customFormat="1" ht="55.9" customHeight="1" thickBot="1" x14ac:dyDescent="0.6">
      <c r="A16" s="37"/>
      <c r="B16" s="11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144"/>
      <c r="U16" s="1145"/>
      <c r="V16" s="1146"/>
      <c r="W16" s="1150"/>
      <c r="X16" s="1151"/>
      <c r="Y16" s="1151"/>
      <c r="Z16" s="1151"/>
      <c r="AA16" s="1151"/>
      <c r="AB16" s="1151"/>
      <c r="AC16" s="1151"/>
      <c r="AD16" s="1152"/>
      <c r="AE16" s="1121" t="s">
        <v>35</v>
      </c>
      <c r="AF16" s="1123" t="s">
        <v>36</v>
      </c>
      <c r="AG16" s="1121" t="s">
        <v>37</v>
      </c>
      <c r="AH16" s="1126" t="s">
        <v>38</v>
      </c>
      <c r="AI16" s="1127"/>
      <c r="AJ16" s="1127"/>
      <c r="AK16" s="1127"/>
      <c r="AL16" s="1127"/>
      <c r="AM16" s="1127"/>
      <c r="AN16" s="1128"/>
      <c r="AO16" s="1108"/>
      <c r="AP16" s="1129" t="s">
        <v>39</v>
      </c>
      <c r="AQ16" s="1103" t="s">
        <v>40</v>
      </c>
      <c r="AR16" s="1103" t="s">
        <v>41</v>
      </c>
      <c r="AS16" s="1105" t="s">
        <v>42</v>
      </c>
      <c r="AT16" s="1105" t="s">
        <v>43</v>
      </c>
      <c r="AU16" s="1103" t="s">
        <v>44</v>
      </c>
      <c r="AV16" s="1103" t="s">
        <v>45</v>
      </c>
      <c r="AW16" s="1086" t="s">
        <v>46</v>
      </c>
      <c r="AX16" s="1088" t="s">
        <v>47</v>
      </c>
      <c r="AY16" s="1089"/>
      <c r="AZ16" s="1089"/>
      <c r="BA16" s="1089"/>
      <c r="BB16" s="1088" t="s">
        <v>48</v>
      </c>
      <c r="BC16" s="1089"/>
      <c r="BD16" s="1089"/>
      <c r="BE16" s="1090"/>
    </row>
    <row r="17" spans="1:109" s="44" customFormat="1" ht="52.15" customHeight="1" x14ac:dyDescent="0.55000000000000004">
      <c r="A17" s="43"/>
      <c r="B17" s="11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144"/>
      <c r="U17" s="1145"/>
      <c r="V17" s="1146"/>
      <c r="W17" s="1150"/>
      <c r="X17" s="1151"/>
      <c r="Y17" s="1151"/>
      <c r="Z17" s="1151"/>
      <c r="AA17" s="1151"/>
      <c r="AB17" s="1151"/>
      <c r="AC17" s="1151"/>
      <c r="AD17" s="1152"/>
      <c r="AE17" s="1122"/>
      <c r="AF17" s="1124"/>
      <c r="AG17" s="1125"/>
      <c r="AH17" s="1091" t="s">
        <v>49</v>
      </c>
      <c r="AI17" s="1092"/>
      <c r="AJ17" s="1091" t="s">
        <v>50</v>
      </c>
      <c r="AK17" s="1095"/>
      <c r="AL17" s="1092" t="s">
        <v>51</v>
      </c>
      <c r="AM17" s="1095"/>
      <c r="AN17" s="1097" t="s">
        <v>52</v>
      </c>
      <c r="AO17" s="1108"/>
      <c r="AP17" s="1130"/>
      <c r="AQ17" s="1104"/>
      <c r="AR17" s="1104"/>
      <c r="AS17" s="1106"/>
      <c r="AT17" s="1106"/>
      <c r="AU17" s="1104"/>
      <c r="AV17" s="1104"/>
      <c r="AW17" s="1087"/>
      <c r="AX17" s="1100" t="s">
        <v>53</v>
      </c>
      <c r="AY17" s="1101"/>
      <c r="AZ17" s="1101"/>
      <c r="BA17" s="1101"/>
      <c r="BB17" s="1100" t="s">
        <v>53</v>
      </c>
      <c r="BC17" s="1101"/>
      <c r="BD17" s="1101"/>
      <c r="BE17" s="1102"/>
      <c r="BK17" s="1072"/>
    </row>
    <row r="18" spans="1:109" s="44" customFormat="1" ht="30" customHeight="1" x14ac:dyDescent="0.55000000000000004">
      <c r="A18" s="43"/>
      <c r="B18" s="11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1144"/>
      <c r="U18" s="1145"/>
      <c r="V18" s="1146"/>
      <c r="W18" s="1150"/>
      <c r="X18" s="1151"/>
      <c r="Y18" s="1151"/>
      <c r="Z18" s="1151"/>
      <c r="AA18" s="1151"/>
      <c r="AB18" s="1151"/>
      <c r="AC18" s="1151"/>
      <c r="AD18" s="1152"/>
      <c r="AE18" s="1122"/>
      <c r="AF18" s="1124"/>
      <c r="AG18" s="1125"/>
      <c r="AH18" s="1093"/>
      <c r="AI18" s="1094"/>
      <c r="AJ18" s="1093"/>
      <c r="AK18" s="1096"/>
      <c r="AL18" s="1094"/>
      <c r="AM18" s="1096"/>
      <c r="AN18" s="1098"/>
      <c r="AO18" s="1108"/>
      <c r="AP18" s="1130"/>
      <c r="AQ18" s="1104"/>
      <c r="AR18" s="1104"/>
      <c r="AS18" s="1106"/>
      <c r="AT18" s="1106"/>
      <c r="AU18" s="1104"/>
      <c r="AV18" s="1104"/>
      <c r="AW18" s="1087"/>
      <c r="AX18" s="1075" t="s">
        <v>37</v>
      </c>
      <c r="AY18" s="1077" t="s">
        <v>54</v>
      </c>
      <c r="AZ18" s="1078"/>
      <c r="BA18" s="1078"/>
      <c r="BB18" s="1075" t="s">
        <v>37</v>
      </c>
      <c r="BC18" s="1079" t="s">
        <v>54</v>
      </c>
      <c r="BD18" s="1079"/>
      <c r="BE18" s="1080"/>
      <c r="BK18" s="1072"/>
    </row>
    <row r="19" spans="1:109" s="44" customFormat="1" ht="155.25" customHeight="1" thickBot="1" x14ac:dyDescent="0.6">
      <c r="A19" s="43"/>
      <c r="B19" s="114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1144"/>
      <c r="U19" s="1145"/>
      <c r="V19" s="1146"/>
      <c r="W19" s="1150"/>
      <c r="X19" s="1151"/>
      <c r="Y19" s="1151"/>
      <c r="Z19" s="1151"/>
      <c r="AA19" s="1151"/>
      <c r="AB19" s="1151"/>
      <c r="AC19" s="1151"/>
      <c r="AD19" s="1152"/>
      <c r="AE19" s="1122"/>
      <c r="AF19" s="1124"/>
      <c r="AG19" s="1122"/>
      <c r="AH19" s="46" t="s">
        <v>55</v>
      </c>
      <c r="AI19" s="47" t="s">
        <v>56</v>
      </c>
      <c r="AJ19" s="46" t="s">
        <v>55</v>
      </c>
      <c r="AK19" s="47" t="s">
        <v>56</v>
      </c>
      <c r="AL19" s="46" t="s">
        <v>55</v>
      </c>
      <c r="AM19" s="47" t="s">
        <v>56</v>
      </c>
      <c r="AN19" s="1099"/>
      <c r="AO19" s="1108"/>
      <c r="AP19" s="1130"/>
      <c r="AQ19" s="1104"/>
      <c r="AR19" s="1104"/>
      <c r="AS19" s="1106"/>
      <c r="AT19" s="1106"/>
      <c r="AU19" s="1104"/>
      <c r="AV19" s="1104"/>
      <c r="AW19" s="1087"/>
      <c r="AX19" s="1076"/>
      <c r="AY19" s="48" t="s">
        <v>57</v>
      </c>
      <c r="AZ19" s="48" t="s">
        <v>58</v>
      </c>
      <c r="BA19" s="49" t="s">
        <v>59</v>
      </c>
      <c r="BB19" s="1076"/>
      <c r="BC19" s="50" t="s">
        <v>57</v>
      </c>
      <c r="BD19" s="50" t="s">
        <v>58</v>
      </c>
      <c r="BE19" s="51" t="s">
        <v>60</v>
      </c>
      <c r="BK19" s="1072"/>
    </row>
    <row r="20" spans="1:109" s="59" customFormat="1" ht="42.75" customHeight="1" thickTop="1" thickBot="1" x14ac:dyDescent="0.6">
      <c r="A20" s="52"/>
      <c r="B20" s="53"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1081">
        <v>2</v>
      </c>
      <c r="U20" s="1082"/>
      <c r="V20" s="1083"/>
      <c r="W20" s="1084">
        <v>3</v>
      </c>
      <c r="X20" s="1085"/>
      <c r="Y20" s="1085"/>
      <c r="Z20" s="1085"/>
      <c r="AA20" s="1085"/>
      <c r="AB20" s="1085"/>
      <c r="AC20" s="1085"/>
      <c r="AD20" s="1085"/>
      <c r="AE20" s="55">
        <v>4</v>
      </c>
      <c r="AF20" s="56">
        <v>5</v>
      </c>
      <c r="AG20" s="57">
        <v>6</v>
      </c>
      <c r="AH20" s="55">
        <v>7</v>
      </c>
      <c r="AI20" s="56">
        <v>8</v>
      </c>
      <c r="AJ20" s="57">
        <v>9</v>
      </c>
      <c r="AK20" s="55">
        <v>10</v>
      </c>
      <c r="AL20" s="56">
        <v>11</v>
      </c>
      <c r="AM20" s="57">
        <v>12</v>
      </c>
      <c r="AN20" s="55">
        <v>13</v>
      </c>
      <c r="AO20" s="56">
        <v>14</v>
      </c>
      <c r="AP20" s="57">
        <v>15</v>
      </c>
      <c r="AQ20" s="55">
        <v>16</v>
      </c>
      <c r="AR20" s="56">
        <v>17</v>
      </c>
      <c r="AS20" s="57">
        <v>18</v>
      </c>
      <c r="AT20" s="55">
        <v>19</v>
      </c>
      <c r="AU20" s="56">
        <v>20</v>
      </c>
      <c r="AV20" s="57">
        <v>21</v>
      </c>
      <c r="AW20" s="55">
        <v>22</v>
      </c>
      <c r="AX20" s="56">
        <v>23</v>
      </c>
      <c r="AY20" s="57">
        <v>24</v>
      </c>
      <c r="AZ20" s="55">
        <v>25</v>
      </c>
      <c r="BA20" s="56">
        <v>26</v>
      </c>
      <c r="BB20" s="57">
        <v>27</v>
      </c>
      <c r="BC20" s="55">
        <v>28</v>
      </c>
      <c r="BD20" s="56">
        <v>29</v>
      </c>
      <c r="BE20" s="58">
        <v>30</v>
      </c>
    </row>
    <row r="21" spans="1:109" s="61" customFormat="1" ht="59.5" customHeight="1" thickBot="1" x14ac:dyDescent="0.6">
      <c r="A21" s="52"/>
      <c r="B21" s="1070" t="s">
        <v>61</v>
      </c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70"/>
      <c r="Z21" s="1070"/>
      <c r="AA21" s="1070"/>
      <c r="AB21" s="1070"/>
      <c r="AC21" s="1070"/>
      <c r="AD21" s="1070"/>
      <c r="AE21" s="1070"/>
      <c r="AF21" s="1070"/>
      <c r="AG21" s="1070"/>
      <c r="AH21" s="1070"/>
      <c r="AI21" s="1070"/>
      <c r="AJ21" s="1070"/>
      <c r="AK21" s="1070"/>
      <c r="AL21" s="1070"/>
      <c r="AM21" s="1070"/>
      <c r="AN21" s="1070"/>
      <c r="AO21" s="1070"/>
      <c r="AP21" s="1070"/>
      <c r="AQ21" s="1070"/>
      <c r="AR21" s="1070"/>
      <c r="AS21" s="1070"/>
      <c r="AT21" s="1070"/>
      <c r="AU21" s="1070"/>
      <c r="AV21" s="1070"/>
      <c r="AW21" s="1070"/>
      <c r="AX21" s="1070"/>
      <c r="AY21" s="1070"/>
      <c r="AZ21" s="1070"/>
      <c r="BA21" s="1070"/>
      <c r="BB21" s="1070"/>
      <c r="BC21" s="1070"/>
      <c r="BD21" s="1070"/>
      <c r="BE21" s="1071"/>
      <c r="BF21" s="59"/>
      <c r="BG21" s="59"/>
      <c r="BH21" s="59"/>
      <c r="BI21" s="1072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60"/>
    </row>
    <row r="22" spans="1:109" s="59" customFormat="1" ht="73.900000000000006" customHeight="1" thickBot="1" x14ac:dyDescent="0.6">
      <c r="A22" s="52"/>
      <c r="B22" s="1070" t="s">
        <v>62</v>
      </c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70"/>
      <c r="Z22" s="1070"/>
      <c r="AA22" s="1070"/>
      <c r="AB22" s="1070"/>
      <c r="AC22" s="1070"/>
      <c r="AD22" s="1070"/>
      <c r="AE22" s="1070"/>
      <c r="AF22" s="1070"/>
      <c r="AG22" s="1070"/>
      <c r="AH22" s="1070"/>
      <c r="AI22" s="1070"/>
      <c r="AJ22" s="1070"/>
      <c r="AK22" s="1070"/>
      <c r="AL22" s="1070"/>
      <c r="AM22" s="1070"/>
      <c r="AN22" s="1070"/>
      <c r="AO22" s="1070"/>
      <c r="AP22" s="1070"/>
      <c r="AQ22" s="1070"/>
      <c r="AR22" s="1070"/>
      <c r="AS22" s="1070"/>
      <c r="AT22" s="1070"/>
      <c r="AU22" s="1070"/>
      <c r="AV22" s="1070"/>
      <c r="AW22" s="1070"/>
      <c r="AX22" s="1070"/>
      <c r="AY22" s="1070"/>
      <c r="AZ22" s="1070"/>
      <c r="BA22" s="1070"/>
      <c r="BB22" s="1070"/>
      <c r="BC22" s="1070"/>
      <c r="BD22" s="1070"/>
      <c r="BE22" s="1071"/>
      <c r="BI22" s="1072"/>
    </row>
    <row r="23" spans="1:109" s="72" customFormat="1" ht="101.5" customHeight="1" x14ac:dyDescent="0.45">
      <c r="A23" s="62"/>
      <c r="B23" s="63">
        <v>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073" t="s">
        <v>63</v>
      </c>
      <c r="U23" s="1053"/>
      <c r="V23" s="1054"/>
      <c r="W23" s="1055" t="s">
        <v>64</v>
      </c>
      <c r="X23" s="1056"/>
      <c r="Y23" s="1056"/>
      <c r="Z23" s="1056"/>
      <c r="AA23" s="1056"/>
      <c r="AB23" s="1056"/>
      <c r="AC23" s="1056"/>
      <c r="AD23" s="1074"/>
      <c r="AE23" s="65">
        <v>2</v>
      </c>
      <c r="AF23" s="66">
        <f t="shared" ref="AF23:AF31" si="0">AE23*30</f>
        <v>60</v>
      </c>
      <c r="AG23" s="66">
        <f t="shared" ref="AG23:AG31" si="1">AH23+AJ23+AL23</f>
        <v>36</v>
      </c>
      <c r="AH23" s="66">
        <v>18</v>
      </c>
      <c r="AI23" s="66"/>
      <c r="AJ23" s="66">
        <v>18</v>
      </c>
      <c r="AK23" s="66"/>
      <c r="AL23" s="66"/>
      <c r="AM23" s="66"/>
      <c r="AN23" s="67"/>
      <c r="AO23" s="68">
        <f t="shared" ref="AO23:AO31" si="2">AF23-AG23</f>
        <v>24</v>
      </c>
      <c r="AP23" s="69"/>
      <c r="AQ23" s="70">
        <v>1</v>
      </c>
      <c r="AR23" s="70">
        <v>1</v>
      </c>
      <c r="AS23" s="71"/>
      <c r="AT23" s="69"/>
      <c r="AU23" s="70"/>
      <c r="AV23" s="70"/>
      <c r="AW23" s="71"/>
      <c r="AX23" s="69">
        <f>SUM(AY23:BA23)</f>
        <v>2</v>
      </c>
      <c r="AY23" s="70">
        <v>1</v>
      </c>
      <c r="AZ23" s="70">
        <v>1</v>
      </c>
      <c r="BA23" s="71"/>
      <c r="BB23" s="69"/>
      <c r="BC23" s="70"/>
      <c r="BD23" s="70"/>
      <c r="BE23" s="71"/>
      <c r="BI23" s="1072"/>
    </row>
    <row r="24" spans="1:109" s="72" customFormat="1" ht="106.15" customHeight="1" x14ac:dyDescent="0.45">
      <c r="A24" s="62"/>
      <c r="B24" s="73">
        <v>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063" t="s">
        <v>65</v>
      </c>
      <c r="U24" s="1036"/>
      <c r="V24" s="1037"/>
      <c r="W24" s="1058" t="s">
        <v>66</v>
      </c>
      <c r="X24" s="1059"/>
      <c r="Y24" s="1059"/>
      <c r="Z24" s="1059"/>
      <c r="AA24" s="1059"/>
      <c r="AB24" s="1059"/>
      <c r="AC24" s="1059"/>
      <c r="AD24" s="1060"/>
      <c r="AE24" s="75">
        <v>2</v>
      </c>
      <c r="AF24" s="76">
        <f t="shared" si="0"/>
        <v>60</v>
      </c>
      <c r="AG24" s="76">
        <f t="shared" si="1"/>
        <v>36</v>
      </c>
      <c r="AH24" s="76">
        <v>18</v>
      </c>
      <c r="AI24" s="76"/>
      <c r="AJ24" s="76">
        <v>18</v>
      </c>
      <c r="AK24" s="76"/>
      <c r="AL24" s="76"/>
      <c r="AM24" s="76"/>
      <c r="AN24" s="77"/>
      <c r="AO24" s="78">
        <f t="shared" si="2"/>
        <v>24</v>
      </c>
      <c r="AP24" s="79"/>
      <c r="AQ24" s="80">
        <v>2</v>
      </c>
      <c r="AR24" s="80">
        <v>2</v>
      </c>
      <c r="AS24" s="81"/>
      <c r="AT24" s="79"/>
      <c r="AU24" s="80"/>
      <c r="AV24" s="80"/>
      <c r="AW24" s="81"/>
      <c r="AX24" s="79"/>
      <c r="AY24" s="80"/>
      <c r="AZ24" s="80"/>
      <c r="BA24" s="81"/>
      <c r="BB24" s="79">
        <f>SUM(BC24:BE24)</f>
        <v>2</v>
      </c>
      <c r="BC24" s="80">
        <v>1</v>
      </c>
      <c r="BD24" s="80">
        <v>1</v>
      </c>
      <c r="BE24" s="81"/>
      <c r="BI24" s="82"/>
    </row>
    <row r="25" spans="1:109" s="72" customFormat="1" ht="45" x14ac:dyDescent="1.45">
      <c r="A25" s="62"/>
      <c r="B25" s="73">
        <v>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1063" t="s">
        <v>67</v>
      </c>
      <c r="U25" s="1036"/>
      <c r="V25" s="1037"/>
      <c r="W25" s="1058" t="s">
        <v>68</v>
      </c>
      <c r="X25" s="1059"/>
      <c r="Y25" s="1059"/>
      <c r="Z25" s="1059"/>
      <c r="AA25" s="1059"/>
      <c r="AB25" s="1059"/>
      <c r="AC25" s="1059"/>
      <c r="AD25" s="1060"/>
      <c r="AE25" s="75">
        <v>2.5</v>
      </c>
      <c r="AF25" s="76">
        <f t="shared" si="0"/>
        <v>75</v>
      </c>
      <c r="AG25" s="76">
        <f t="shared" si="1"/>
        <v>72</v>
      </c>
      <c r="AH25" s="76"/>
      <c r="AI25" s="76"/>
      <c r="AJ25" s="76">
        <v>72</v>
      </c>
      <c r="AK25" s="76"/>
      <c r="AL25" s="76"/>
      <c r="AM25" s="76"/>
      <c r="AN25" s="77"/>
      <c r="AO25" s="78">
        <f t="shared" si="2"/>
        <v>3</v>
      </c>
      <c r="AP25" s="79"/>
      <c r="AQ25" s="80">
        <v>2</v>
      </c>
      <c r="AR25" s="80">
        <v>1</v>
      </c>
      <c r="AS25" s="81"/>
      <c r="AT25" s="79"/>
      <c r="AU25" s="80"/>
      <c r="AV25" s="80"/>
      <c r="AW25" s="81"/>
      <c r="AX25" s="79">
        <f>SUM(AY25:BA25)</f>
        <v>2</v>
      </c>
      <c r="AY25" s="80"/>
      <c r="AZ25" s="80">
        <v>2</v>
      </c>
      <c r="BA25" s="81"/>
      <c r="BB25" s="83">
        <f>SUM(BC25:BE25)</f>
        <v>2</v>
      </c>
      <c r="BC25" s="84"/>
      <c r="BD25" s="84">
        <v>2</v>
      </c>
      <c r="BE25" s="85"/>
      <c r="BI25" s="82"/>
    </row>
    <row r="26" spans="1:109" s="72" customFormat="1" ht="96" customHeight="1" x14ac:dyDescent="1.6">
      <c r="A26" s="62"/>
      <c r="B26" s="86">
        <v>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1064" t="s">
        <v>69</v>
      </c>
      <c r="U26" s="1065"/>
      <c r="V26" s="1066"/>
      <c r="W26" s="1067" t="s">
        <v>70</v>
      </c>
      <c r="X26" s="1068"/>
      <c r="Y26" s="1068"/>
      <c r="Z26" s="1068"/>
      <c r="AA26" s="1068"/>
      <c r="AB26" s="1068"/>
      <c r="AC26" s="1068"/>
      <c r="AD26" s="1069"/>
      <c r="AE26" s="88">
        <v>3</v>
      </c>
      <c r="AF26" s="89">
        <f t="shared" si="0"/>
        <v>90</v>
      </c>
      <c r="AG26" s="89">
        <f t="shared" si="1"/>
        <v>72</v>
      </c>
      <c r="AH26" s="89"/>
      <c r="AI26" s="89"/>
      <c r="AJ26" s="89">
        <v>72</v>
      </c>
      <c r="AK26" s="89"/>
      <c r="AL26" s="89"/>
      <c r="AM26" s="89"/>
      <c r="AN26" s="90"/>
      <c r="AO26" s="91">
        <f t="shared" si="2"/>
        <v>18</v>
      </c>
      <c r="AP26" s="92"/>
      <c r="AQ26" s="93">
        <v>2</v>
      </c>
      <c r="AR26" s="93">
        <v>1</v>
      </c>
      <c r="AS26" s="94"/>
      <c r="AT26" s="92"/>
      <c r="AU26" s="93"/>
      <c r="AV26" s="93"/>
      <c r="AW26" s="94"/>
      <c r="AX26" s="92">
        <f>SUM(AY26:BA26)</f>
        <v>2</v>
      </c>
      <c r="AY26" s="93"/>
      <c r="AZ26" s="93">
        <v>2</v>
      </c>
      <c r="BA26" s="94"/>
      <c r="BB26" s="95">
        <f>SUM(BC26:BE26)</f>
        <v>2</v>
      </c>
      <c r="BC26" s="96"/>
      <c r="BD26" s="96">
        <v>2</v>
      </c>
      <c r="BE26" s="97"/>
      <c r="BI26" s="82"/>
    </row>
    <row r="27" spans="1:109" s="98" customFormat="1" ht="140.25" customHeight="1" x14ac:dyDescent="1.45">
      <c r="B27" s="73">
        <v>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57" t="s">
        <v>71</v>
      </c>
      <c r="U27" s="1036"/>
      <c r="V27" s="1037"/>
      <c r="W27" s="1058" t="s">
        <v>72</v>
      </c>
      <c r="X27" s="1059"/>
      <c r="Y27" s="1059"/>
      <c r="Z27" s="1059"/>
      <c r="AA27" s="1059"/>
      <c r="AB27" s="1059"/>
      <c r="AC27" s="1059"/>
      <c r="AD27" s="1060"/>
      <c r="AE27" s="75">
        <v>8.5</v>
      </c>
      <c r="AF27" s="76">
        <f t="shared" si="0"/>
        <v>255</v>
      </c>
      <c r="AG27" s="76">
        <f t="shared" si="1"/>
        <v>126</v>
      </c>
      <c r="AH27" s="76">
        <v>54</v>
      </c>
      <c r="AI27" s="76"/>
      <c r="AJ27" s="76">
        <v>72</v>
      </c>
      <c r="AK27" s="76"/>
      <c r="AL27" s="76"/>
      <c r="AM27" s="76"/>
      <c r="AN27" s="77"/>
      <c r="AO27" s="100">
        <f t="shared" si="2"/>
        <v>129</v>
      </c>
      <c r="AP27" s="101">
        <v>1</v>
      </c>
      <c r="AQ27" s="80"/>
      <c r="AR27" s="80">
        <v>1</v>
      </c>
      <c r="AS27" s="81"/>
      <c r="AT27" s="79"/>
      <c r="AU27" s="80">
        <v>1</v>
      </c>
      <c r="AV27" s="80"/>
      <c r="AW27" s="81"/>
      <c r="AX27" s="79">
        <f>SUM(AY27:BA27)</f>
        <v>7</v>
      </c>
      <c r="AY27" s="80">
        <v>3</v>
      </c>
      <c r="AZ27" s="80">
        <v>4</v>
      </c>
      <c r="BA27" s="102"/>
      <c r="BB27" s="103"/>
      <c r="BC27" s="104"/>
      <c r="BD27" s="104"/>
      <c r="BE27" s="105"/>
      <c r="BI27" s="82"/>
    </row>
    <row r="28" spans="1:109" s="98" customFormat="1" ht="85" customHeight="1" x14ac:dyDescent="1.45">
      <c r="B28" s="86">
        <v>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57" t="s">
        <v>73</v>
      </c>
      <c r="U28" s="1036"/>
      <c r="V28" s="1037"/>
      <c r="W28" s="1058" t="s">
        <v>72</v>
      </c>
      <c r="X28" s="1059"/>
      <c r="Y28" s="1059"/>
      <c r="Z28" s="1059"/>
      <c r="AA28" s="1059"/>
      <c r="AB28" s="1059"/>
      <c r="AC28" s="1059"/>
      <c r="AD28" s="1060"/>
      <c r="AE28" s="75">
        <v>9</v>
      </c>
      <c r="AF28" s="76">
        <f t="shared" si="0"/>
        <v>270</v>
      </c>
      <c r="AG28" s="107">
        <f t="shared" si="1"/>
        <v>144</v>
      </c>
      <c r="AH28" s="76">
        <v>72</v>
      </c>
      <c r="AI28" s="76"/>
      <c r="AJ28" s="76">
        <v>72</v>
      </c>
      <c r="AK28" s="76"/>
      <c r="AL28" s="76"/>
      <c r="AM28" s="76"/>
      <c r="AN28" s="77"/>
      <c r="AO28" s="100">
        <f t="shared" si="2"/>
        <v>126</v>
      </c>
      <c r="AP28" s="101">
        <v>2</v>
      </c>
      <c r="AQ28" s="80"/>
      <c r="AR28" s="80">
        <v>2</v>
      </c>
      <c r="AS28" s="81"/>
      <c r="AT28" s="79"/>
      <c r="AU28" s="80">
        <v>2</v>
      </c>
      <c r="AV28" s="80"/>
      <c r="AW28" s="81"/>
      <c r="AX28" s="79"/>
      <c r="AY28" s="80"/>
      <c r="AZ28" s="80"/>
      <c r="BA28" s="80"/>
      <c r="BB28" s="103">
        <f>SUM(BC28:BE28)</f>
        <v>8</v>
      </c>
      <c r="BC28" s="104">
        <v>4</v>
      </c>
      <c r="BD28" s="104">
        <v>4</v>
      </c>
      <c r="BE28" s="105"/>
    </row>
    <row r="29" spans="1:109" s="98" customFormat="1" ht="45" x14ac:dyDescent="1.45">
      <c r="B29" s="73">
        <v>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57" t="s">
        <v>74</v>
      </c>
      <c r="U29" s="1036"/>
      <c r="V29" s="1037"/>
      <c r="W29" s="1058" t="s">
        <v>75</v>
      </c>
      <c r="X29" s="1059"/>
      <c r="Y29" s="1059"/>
      <c r="Z29" s="1059"/>
      <c r="AA29" s="1059"/>
      <c r="AB29" s="1059"/>
      <c r="AC29" s="1059"/>
      <c r="AD29" s="1060"/>
      <c r="AE29" s="108">
        <v>3</v>
      </c>
      <c r="AF29" s="76">
        <f t="shared" si="0"/>
        <v>90</v>
      </c>
      <c r="AG29" s="76">
        <f t="shared" si="1"/>
        <v>54</v>
      </c>
      <c r="AH29" s="76">
        <v>36</v>
      </c>
      <c r="AI29" s="76"/>
      <c r="AJ29" s="76"/>
      <c r="AK29" s="76"/>
      <c r="AL29" s="76">
        <v>18</v>
      </c>
      <c r="AM29" s="76"/>
      <c r="AN29" s="77"/>
      <c r="AO29" s="100">
        <f t="shared" si="2"/>
        <v>36</v>
      </c>
      <c r="AP29" s="101"/>
      <c r="AQ29" s="80">
        <v>1</v>
      </c>
      <c r="AR29" s="80"/>
      <c r="AS29" s="81"/>
      <c r="AT29" s="79"/>
      <c r="AU29" s="80"/>
      <c r="AV29" s="80"/>
      <c r="AW29" s="81"/>
      <c r="AX29" s="79">
        <v>3</v>
      </c>
      <c r="AY29" s="80">
        <v>2</v>
      </c>
      <c r="AZ29" s="80"/>
      <c r="BA29" s="80">
        <v>1</v>
      </c>
      <c r="BB29" s="103"/>
      <c r="BC29" s="104"/>
      <c r="BD29" s="104"/>
      <c r="BE29" s="105"/>
    </row>
    <row r="30" spans="1:109" s="98" customFormat="1" ht="88.5" customHeight="1" x14ac:dyDescent="1.45">
      <c r="B30" s="86">
        <v>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57" t="s">
        <v>76</v>
      </c>
      <c r="U30" s="1036"/>
      <c r="V30" s="109"/>
      <c r="W30" s="1058" t="s">
        <v>77</v>
      </c>
      <c r="X30" s="1061"/>
      <c r="Y30" s="1061"/>
      <c r="Z30" s="1061"/>
      <c r="AA30" s="1061"/>
      <c r="AB30" s="1061"/>
      <c r="AC30" s="1061"/>
      <c r="AD30" s="1062"/>
      <c r="AE30" s="108">
        <v>6</v>
      </c>
      <c r="AF30" s="76">
        <f t="shared" si="0"/>
        <v>180</v>
      </c>
      <c r="AG30" s="76">
        <f t="shared" si="1"/>
        <v>90</v>
      </c>
      <c r="AH30" s="76">
        <v>36</v>
      </c>
      <c r="AI30" s="76"/>
      <c r="AJ30" s="76">
        <v>36</v>
      </c>
      <c r="AK30" s="76"/>
      <c r="AL30" s="76">
        <v>18</v>
      </c>
      <c r="AM30" s="76"/>
      <c r="AN30" s="77"/>
      <c r="AO30" s="100">
        <f t="shared" si="2"/>
        <v>90</v>
      </c>
      <c r="AP30" s="101">
        <v>1</v>
      </c>
      <c r="AQ30" s="80"/>
      <c r="AR30" s="80">
        <v>1</v>
      </c>
      <c r="AS30" s="81"/>
      <c r="AT30" s="79"/>
      <c r="AU30" s="80"/>
      <c r="AV30" s="80"/>
      <c r="AW30" s="81"/>
      <c r="AX30" s="79">
        <v>5</v>
      </c>
      <c r="AY30" s="80">
        <v>2</v>
      </c>
      <c r="AZ30" s="80">
        <v>2</v>
      </c>
      <c r="BA30" s="80">
        <v>1</v>
      </c>
      <c r="BB30" s="103"/>
      <c r="BC30" s="104"/>
      <c r="BD30" s="104"/>
      <c r="BE30" s="110"/>
    </row>
    <row r="31" spans="1:109" s="98" customFormat="1" ht="134.25" customHeight="1" thickBot="1" x14ac:dyDescent="1.1499999999999999">
      <c r="B31" s="111">
        <v>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041" t="s">
        <v>78</v>
      </c>
      <c r="U31" s="1042"/>
      <c r="V31" s="1043"/>
      <c r="W31" s="1044" t="s">
        <v>77</v>
      </c>
      <c r="X31" s="1045"/>
      <c r="Y31" s="1045"/>
      <c r="Z31" s="1045"/>
      <c r="AA31" s="1045"/>
      <c r="AB31" s="1045"/>
      <c r="AC31" s="1045"/>
      <c r="AD31" s="1045"/>
      <c r="AE31" s="113">
        <v>6</v>
      </c>
      <c r="AF31" s="114">
        <f t="shared" si="0"/>
        <v>180</v>
      </c>
      <c r="AG31" s="114">
        <f t="shared" si="1"/>
        <v>90</v>
      </c>
      <c r="AH31" s="114">
        <v>36</v>
      </c>
      <c r="AI31" s="114"/>
      <c r="AJ31" s="114">
        <v>36</v>
      </c>
      <c r="AK31" s="114"/>
      <c r="AL31" s="114">
        <v>18</v>
      </c>
      <c r="AM31" s="114"/>
      <c r="AN31" s="115"/>
      <c r="AO31" s="116">
        <f t="shared" si="2"/>
        <v>90</v>
      </c>
      <c r="AP31" s="117">
        <v>2</v>
      </c>
      <c r="AQ31" s="118"/>
      <c r="AR31" s="118">
        <v>2</v>
      </c>
      <c r="AS31" s="119"/>
      <c r="AT31" s="120"/>
      <c r="AU31" s="118"/>
      <c r="AV31" s="118"/>
      <c r="AW31" s="119"/>
      <c r="AX31" s="120"/>
      <c r="AY31" s="118"/>
      <c r="AZ31" s="118"/>
      <c r="BA31" s="118"/>
      <c r="BB31" s="121">
        <f>SUM(BC31:BE31)</f>
        <v>5</v>
      </c>
      <c r="BC31" s="122">
        <v>2</v>
      </c>
      <c r="BD31" s="122">
        <v>2</v>
      </c>
      <c r="BE31" s="111">
        <v>1</v>
      </c>
    </row>
    <row r="32" spans="1:109" s="134" customFormat="1" ht="59.5" customHeight="1" thickBot="1" x14ac:dyDescent="1.5">
      <c r="A32" s="123"/>
      <c r="B32" s="1047" t="s">
        <v>79</v>
      </c>
      <c r="C32" s="1048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9"/>
      <c r="AE32" s="124">
        <f>SUM(AE23:AE31)</f>
        <v>42</v>
      </c>
      <c r="AF32" s="125">
        <f t="shared" ref="AF32:AO32" si="3">SUM(AF23:AF31)</f>
        <v>1260</v>
      </c>
      <c r="AG32" s="125">
        <f t="shared" si="3"/>
        <v>720</v>
      </c>
      <c r="AH32" s="125">
        <f t="shared" si="3"/>
        <v>270</v>
      </c>
      <c r="AI32" s="125"/>
      <c r="AJ32" s="125">
        <f t="shared" si="3"/>
        <v>396</v>
      </c>
      <c r="AK32" s="125"/>
      <c r="AL32" s="125">
        <f t="shared" si="3"/>
        <v>54</v>
      </c>
      <c r="AM32" s="125"/>
      <c r="AN32" s="126"/>
      <c r="AO32" s="127">
        <f t="shared" si="3"/>
        <v>540</v>
      </c>
      <c r="AP32" s="128">
        <v>4</v>
      </c>
      <c r="AQ32" s="129">
        <v>5</v>
      </c>
      <c r="AR32" s="129">
        <v>8</v>
      </c>
      <c r="AS32" s="130"/>
      <c r="AT32" s="128"/>
      <c r="AU32" s="129">
        <v>2</v>
      </c>
      <c r="AV32" s="129"/>
      <c r="AW32" s="130"/>
      <c r="AX32" s="131">
        <f>SUM(AX23:AX31)</f>
        <v>21</v>
      </c>
      <c r="AY32" s="132">
        <f t="shared" ref="AY32:BE32" si="4">SUM(AY23:AY31)</f>
        <v>8</v>
      </c>
      <c r="AZ32" s="132">
        <f t="shared" si="4"/>
        <v>11</v>
      </c>
      <c r="BA32" s="133">
        <f t="shared" si="4"/>
        <v>2</v>
      </c>
      <c r="BB32" s="131">
        <f t="shared" si="4"/>
        <v>19</v>
      </c>
      <c r="BC32" s="132">
        <f t="shared" si="4"/>
        <v>7</v>
      </c>
      <c r="BD32" s="132">
        <f t="shared" si="4"/>
        <v>11</v>
      </c>
      <c r="BE32" s="133">
        <f t="shared" si="4"/>
        <v>1</v>
      </c>
    </row>
    <row r="33" spans="1:67" s="72" customFormat="1" ht="69" customHeight="1" thickBot="1" x14ac:dyDescent="0.5">
      <c r="A33" s="62"/>
      <c r="B33" s="1050" t="s">
        <v>80</v>
      </c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0"/>
      <c r="T33" s="1050"/>
      <c r="U33" s="1050"/>
      <c r="V33" s="1050"/>
      <c r="W33" s="1050"/>
      <c r="X33" s="1050"/>
      <c r="Y33" s="1050"/>
      <c r="Z33" s="1050"/>
      <c r="AA33" s="1050"/>
      <c r="AB33" s="1050"/>
      <c r="AC33" s="1050"/>
      <c r="AD33" s="1050"/>
      <c r="AE33" s="1050"/>
      <c r="AF33" s="1050"/>
      <c r="AG33" s="1050"/>
      <c r="AH33" s="1050"/>
      <c r="AI33" s="1050"/>
      <c r="AJ33" s="1050"/>
      <c r="AK33" s="1050"/>
      <c r="AL33" s="1050"/>
      <c r="AM33" s="1050"/>
      <c r="AN33" s="1050"/>
      <c r="AO33" s="1050"/>
      <c r="AP33" s="1050"/>
      <c r="AQ33" s="1050"/>
      <c r="AR33" s="1050"/>
      <c r="AS33" s="1050"/>
      <c r="AT33" s="1050"/>
      <c r="AU33" s="1050"/>
      <c r="AV33" s="1050"/>
      <c r="AW33" s="1050"/>
      <c r="AX33" s="1050"/>
      <c r="AY33" s="1050"/>
      <c r="AZ33" s="1050"/>
      <c r="BA33" s="1050"/>
      <c r="BB33" s="1050"/>
      <c r="BC33" s="1050"/>
      <c r="BD33" s="1050"/>
      <c r="BE33" s="1051"/>
    </row>
    <row r="34" spans="1:67" s="135" customFormat="1" ht="96.75" customHeight="1" x14ac:dyDescent="1.45">
      <c r="B34" s="63">
        <v>10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052" t="s">
        <v>81</v>
      </c>
      <c r="U34" s="1053"/>
      <c r="V34" s="1054"/>
      <c r="W34" s="1055" t="s">
        <v>82</v>
      </c>
      <c r="X34" s="1056"/>
      <c r="Y34" s="1056"/>
      <c r="Z34" s="1056"/>
      <c r="AA34" s="1056"/>
      <c r="AB34" s="1056"/>
      <c r="AC34" s="1056"/>
      <c r="AD34" s="1056"/>
      <c r="AE34" s="65">
        <v>4</v>
      </c>
      <c r="AF34" s="66">
        <f>AE34*30</f>
        <v>120</v>
      </c>
      <c r="AG34" s="66">
        <f>AH34+AJ34+AL34</f>
        <v>72</v>
      </c>
      <c r="AH34" s="66">
        <v>36</v>
      </c>
      <c r="AI34" s="66"/>
      <c r="AJ34" s="66">
        <v>18</v>
      </c>
      <c r="AK34" s="66"/>
      <c r="AL34" s="137">
        <v>18</v>
      </c>
      <c r="AM34" s="137"/>
      <c r="AN34" s="137"/>
      <c r="AO34" s="138">
        <f>AF34-AG34</f>
        <v>48</v>
      </c>
      <c r="AP34" s="139"/>
      <c r="AQ34" s="70">
        <v>1</v>
      </c>
      <c r="AR34" s="70">
        <v>1</v>
      </c>
      <c r="AS34" s="71"/>
      <c r="AT34" s="69"/>
      <c r="AU34" s="70"/>
      <c r="AV34" s="70"/>
      <c r="AW34" s="71"/>
      <c r="AX34" s="69">
        <f>SUM(AY34:BA34)</f>
        <v>4</v>
      </c>
      <c r="AY34" s="70">
        <v>2</v>
      </c>
      <c r="AZ34" s="70">
        <v>1</v>
      </c>
      <c r="BA34" s="140">
        <v>1</v>
      </c>
      <c r="BB34" s="141"/>
      <c r="BC34" s="142"/>
      <c r="BD34" s="142"/>
      <c r="BE34" s="143"/>
    </row>
    <row r="35" spans="1:67" s="98" customFormat="1" ht="90.75" customHeight="1" x14ac:dyDescent="1.45">
      <c r="B35" s="144">
        <v>11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36" t="s">
        <v>83</v>
      </c>
      <c r="U35" s="1036"/>
      <c r="V35" s="1037"/>
      <c r="W35" s="1038" t="s">
        <v>84</v>
      </c>
      <c r="X35" s="1039"/>
      <c r="Y35" s="1039"/>
      <c r="Z35" s="1039"/>
      <c r="AA35" s="1039"/>
      <c r="AB35" s="1039"/>
      <c r="AC35" s="1039"/>
      <c r="AD35" s="1040"/>
      <c r="AE35" s="75">
        <v>4</v>
      </c>
      <c r="AF35" s="76">
        <f>AE35*30</f>
        <v>120</v>
      </c>
      <c r="AG35" s="76">
        <f>AH35+AJ35+AL35</f>
        <v>54</v>
      </c>
      <c r="AH35" s="76">
        <v>18</v>
      </c>
      <c r="AI35" s="76"/>
      <c r="AJ35" s="76"/>
      <c r="AK35" s="76"/>
      <c r="AL35" s="76">
        <v>36</v>
      </c>
      <c r="AM35" s="76"/>
      <c r="AN35" s="77"/>
      <c r="AO35" s="100">
        <f>AF35-AG35</f>
        <v>66</v>
      </c>
      <c r="AP35" s="101">
        <v>1</v>
      </c>
      <c r="AQ35" s="80"/>
      <c r="AR35" s="80"/>
      <c r="AS35" s="81"/>
      <c r="AT35" s="79"/>
      <c r="AU35" s="80"/>
      <c r="AV35" s="80"/>
      <c r="AW35" s="81"/>
      <c r="AX35" s="79">
        <v>3</v>
      </c>
      <c r="AY35" s="80">
        <v>1</v>
      </c>
      <c r="AZ35" s="80"/>
      <c r="BA35" s="80">
        <v>2</v>
      </c>
      <c r="BB35" s="103"/>
      <c r="BC35" s="104"/>
      <c r="BD35" s="104"/>
      <c r="BE35" s="110"/>
    </row>
    <row r="36" spans="1:67" s="98" customFormat="1" ht="87.75" customHeight="1" x14ac:dyDescent="1.1000000000000001">
      <c r="A36" s="98" t="s">
        <v>85</v>
      </c>
      <c r="B36" s="73">
        <v>12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36" t="s">
        <v>86</v>
      </c>
      <c r="U36" s="1036"/>
      <c r="V36" s="1037"/>
      <c r="W36" s="1038" t="s">
        <v>84</v>
      </c>
      <c r="X36" s="1039"/>
      <c r="Y36" s="1039"/>
      <c r="Z36" s="1039"/>
      <c r="AA36" s="1039"/>
      <c r="AB36" s="1039"/>
      <c r="AC36" s="1039"/>
      <c r="AD36" s="1040"/>
      <c r="AE36" s="75">
        <v>4</v>
      </c>
      <c r="AF36" s="76">
        <f>AE36*30</f>
        <v>120</v>
      </c>
      <c r="AG36" s="76">
        <f>AH36+AJ36+AL36</f>
        <v>72</v>
      </c>
      <c r="AH36" s="76">
        <v>18</v>
      </c>
      <c r="AI36" s="76"/>
      <c r="AJ36" s="76"/>
      <c r="AK36" s="76"/>
      <c r="AL36" s="76">
        <v>54</v>
      </c>
      <c r="AM36" s="76"/>
      <c r="AN36" s="77"/>
      <c r="AO36" s="100">
        <f>AF36-AG36</f>
        <v>48</v>
      </c>
      <c r="AP36" s="101"/>
      <c r="AQ36" s="80">
        <v>2</v>
      </c>
      <c r="AR36" s="80"/>
      <c r="AS36" s="81"/>
      <c r="AT36" s="79"/>
      <c r="AU36" s="80"/>
      <c r="AV36" s="80"/>
      <c r="AW36" s="81"/>
      <c r="AX36" s="79"/>
      <c r="AY36" s="80"/>
      <c r="AZ36" s="80"/>
      <c r="BA36" s="102"/>
      <c r="BB36" s="103">
        <v>4</v>
      </c>
      <c r="BC36" s="104">
        <v>1</v>
      </c>
      <c r="BD36" s="104"/>
      <c r="BE36" s="73">
        <v>3</v>
      </c>
      <c r="BI36" s="98" t="s">
        <v>85</v>
      </c>
    </row>
    <row r="37" spans="1:67" s="135" customFormat="1" ht="136.5" customHeight="1" thickBot="1" x14ac:dyDescent="1.5">
      <c r="B37" s="111">
        <v>13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041" t="s">
        <v>87</v>
      </c>
      <c r="U37" s="1042"/>
      <c r="V37" s="1043"/>
      <c r="W37" s="1044" t="s">
        <v>88</v>
      </c>
      <c r="X37" s="1045"/>
      <c r="Y37" s="1045"/>
      <c r="Z37" s="1045"/>
      <c r="AA37" s="1045"/>
      <c r="AB37" s="1045"/>
      <c r="AC37" s="1045"/>
      <c r="AD37" s="1046"/>
      <c r="AE37" s="113">
        <v>6</v>
      </c>
      <c r="AF37" s="114">
        <f>AE37*30</f>
        <v>180</v>
      </c>
      <c r="AG37" s="114">
        <f>AH37+AJ37+AL37</f>
        <v>90</v>
      </c>
      <c r="AH37" s="114">
        <v>45</v>
      </c>
      <c r="AI37" s="114"/>
      <c r="AJ37" s="114">
        <v>45</v>
      </c>
      <c r="AK37" s="114"/>
      <c r="AL37" s="146"/>
      <c r="AM37" s="146"/>
      <c r="AN37" s="146"/>
      <c r="AO37" s="116">
        <f>AF37-AG37</f>
        <v>90</v>
      </c>
      <c r="AP37" s="117">
        <v>2</v>
      </c>
      <c r="AQ37" s="118"/>
      <c r="AR37" s="118">
        <v>2</v>
      </c>
      <c r="AS37" s="119"/>
      <c r="AT37" s="120"/>
      <c r="AU37" s="118">
        <v>2</v>
      </c>
      <c r="AV37" s="118"/>
      <c r="AW37" s="119"/>
      <c r="AX37" s="120"/>
      <c r="AY37" s="118"/>
      <c r="AZ37" s="118"/>
      <c r="BA37" s="147"/>
      <c r="BB37" s="121">
        <v>5</v>
      </c>
      <c r="BC37" s="122">
        <v>2.5</v>
      </c>
      <c r="BD37" s="148">
        <v>2.5</v>
      </c>
      <c r="BE37" s="149"/>
    </row>
    <row r="38" spans="1:67" s="156" customFormat="1" ht="66.599999999999994" customHeight="1" thickBot="1" x14ac:dyDescent="1.5">
      <c r="A38" s="150"/>
      <c r="B38" s="1017" t="s">
        <v>89</v>
      </c>
      <c r="C38" s="1017"/>
      <c r="D38" s="101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7"/>
      <c r="O38" s="1017"/>
      <c r="P38" s="1017"/>
      <c r="Q38" s="1017"/>
      <c r="R38" s="1017"/>
      <c r="S38" s="1017"/>
      <c r="T38" s="1017"/>
      <c r="U38" s="1017"/>
      <c r="V38" s="1017"/>
      <c r="W38" s="1017"/>
      <c r="X38" s="1017"/>
      <c r="Y38" s="1017"/>
      <c r="Z38" s="1017"/>
      <c r="AA38" s="1017"/>
      <c r="AB38" s="1017"/>
      <c r="AC38" s="1017"/>
      <c r="AD38" s="1018"/>
      <c r="AE38" s="127">
        <f>SUM(AE34:AE37)</f>
        <v>18</v>
      </c>
      <c r="AF38" s="151">
        <f>SUM(AF34:AF37)</f>
        <v>540</v>
      </c>
      <c r="AG38" s="151">
        <f>SUM(AG34:AG37)</f>
        <v>288</v>
      </c>
      <c r="AH38" s="151">
        <f>SUM(AH34:AH37)</f>
        <v>117</v>
      </c>
      <c r="AI38" s="151"/>
      <c r="AJ38" s="151">
        <f>SUM(AJ34:AJ37)</f>
        <v>63</v>
      </c>
      <c r="AK38" s="151"/>
      <c r="AL38" s="152">
        <f>SUM(AL34:AL37)</f>
        <v>108</v>
      </c>
      <c r="AM38" s="151"/>
      <c r="AN38" s="153"/>
      <c r="AO38" s="154">
        <f>SUM(AO34:AO37)</f>
        <v>252</v>
      </c>
      <c r="AP38" s="128">
        <v>2</v>
      </c>
      <c r="AQ38" s="129">
        <v>2</v>
      </c>
      <c r="AR38" s="129">
        <v>2</v>
      </c>
      <c r="AS38" s="130"/>
      <c r="AT38" s="128"/>
      <c r="AU38" s="129">
        <v>1</v>
      </c>
      <c r="AV38" s="129"/>
      <c r="AW38" s="130"/>
      <c r="AX38" s="128">
        <f t="shared" ref="AX38:BE38" si="5">SUM(AX34:AX37)</f>
        <v>7</v>
      </c>
      <c r="AY38" s="129">
        <f t="shared" si="5"/>
        <v>3</v>
      </c>
      <c r="AZ38" s="129">
        <f t="shared" si="5"/>
        <v>1</v>
      </c>
      <c r="BA38" s="130">
        <f t="shared" si="5"/>
        <v>3</v>
      </c>
      <c r="BB38" s="128">
        <f t="shared" si="5"/>
        <v>9</v>
      </c>
      <c r="BC38" s="129">
        <f t="shared" si="5"/>
        <v>3.5</v>
      </c>
      <c r="BD38" s="129">
        <f t="shared" si="5"/>
        <v>2.5</v>
      </c>
      <c r="BE38" s="130">
        <f t="shared" si="5"/>
        <v>3</v>
      </c>
      <c r="BF38" s="155"/>
      <c r="BO38" s="157"/>
    </row>
    <row r="39" spans="1:67" s="156" customFormat="1" ht="85.9" customHeight="1" thickBot="1" x14ac:dyDescent="1.5">
      <c r="A39" s="150"/>
      <c r="B39" s="1019" t="s">
        <v>90</v>
      </c>
      <c r="C39" s="1019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20"/>
      <c r="AE39" s="158">
        <f>AE38+AE32</f>
        <v>60</v>
      </c>
      <c r="AF39" s="159">
        <f>AF38+AF32</f>
        <v>1800</v>
      </c>
      <c r="AG39" s="159">
        <f>AG38+AG32</f>
        <v>1008</v>
      </c>
      <c r="AH39" s="159">
        <f>AH38+AH32</f>
        <v>387</v>
      </c>
      <c r="AI39" s="159"/>
      <c r="AJ39" s="159">
        <f>AJ38+AJ32</f>
        <v>459</v>
      </c>
      <c r="AK39" s="159"/>
      <c r="AL39" s="160">
        <f>AL38+AL32</f>
        <v>162</v>
      </c>
      <c r="AM39" s="159"/>
      <c r="AN39" s="161"/>
      <c r="AO39" s="162">
        <f>AO38+AO32</f>
        <v>792</v>
      </c>
      <c r="AP39" s="163">
        <f>AP32+AP38</f>
        <v>6</v>
      </c>
      <c r="AQ39" s="164">
        <f>AQ32+AQ38</f>
        <v>7</v>
      </c>
      <c r="AR39" s="164">
        <f>AR32+AR38</f>
        <v>10</v>
      </c>
      <c r="AS39" s="165"/>
      <c r="AT39" s="131"/>
      <c r="AU39" s="164">
        <f>AU32+AU38</f>
        <v>3</v>
      </c>
      <c r="AV39" s="164"/>
      <c r="AW39" s="133"/>
      <c r="AX39" s="166">
        <f t="shared" ref="AX39:BE39" si="6">AX38+AX32</f>
        <v>28</v>
      </c>
      <c r="AY39" s="167">
        <f t="shared" si="6"/>
        <v>11</v>
      </c>
      <c r="AZ39" s="167">
        <f t="shared" si="6"/>
        <v>12</v>
      </c>
      <c r="BA39" s="168">
        <f t="shared" si="6"/>
        <v>5</v>
      </c>
      <c r="BB39" s="166">
        <f t="shared" si="6"/>
        <v>28</v>
      </c>
      <c r="BC39" s="167">
        <f t="shared" si="6"/>
        <v>10.5</v>
      </c>
      <c r="BD39" s="167">
        <f t="shared" si="6"/>
        <v>13.5</v>
      </c>
      <c r="BE39" s="168">
        <f t="shared" si="6"/>
        <v>4</v>
      </c>
      <c r="BJ39" s="156" t="s">
        <v>85</v>
      </c>
    </row>
    <row r="40" spans="1:67" s="156" customFormat="1" ht="83.5" customHeight="1" thickBot="1" x14ac:dyDescent="1.5">
      <c r="A40" s="150"/>
      <c r="B40" s="1021" t="s">
        <v>91</v>
      </c>
      <c r="C40" s="1021"/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2"/>
      <c r="AE40" s="131">
        <f>AE39</f>
        <v>60</v>
      </c>
      <c r="AF40" s="132">
        <f>AF39</f>
        <v>1800</v>
      </c>
      <c r="AG40" s="132">
        <f>AG39</f>
        <v>1008</v>
      </c>
      <c r="AH40" s="132">
        <f>AH39</f>
        <v>387</v>
      </c>
      <c r="AI40" s="132"/>
      <c r="AJ40" s="132">
        <f>AJ39</f>
        <v>459</v>
      </c>
      <c r="AK40" s="132"/>
      <c r="AL40" s="132">
        <f>AL39</f>
        <v>162</v>
      </c>
      <c r="AM40" s="132"/>
      <c r="AN40" s="133"/>
      <c r="AO40" s="169">
        <f>AO39</f>
        <v>792</v>
      </c>
      <c r="AP40" s="131">
        <f>AP39</f>
        <v>6</v>
      </c>
      <c r="AQ40" s="132">
        <f>AQ39</f>
        <v>7</v>
      </c>
      <c r="AR40" s="132">
        <f>AR39</f>
        <v>10</v>
      </c>
      <c r="AS40" s="133"/>
      <c r="AT40" s="131"/>
      <c r="AU40" s="132">
        <f>AU39</f>
        <v>3</v>
      </c>
      <c r="AV40" s="132"/>
      <c r="AW40" s="133"/>
      <c r="AX40" s="131">
        <f t="shared" ref="AX40:BE40" si="7">AX39</f>
        <v>28</v>
      </c>
      <c r="AY40" s="132">
        <f t="shared" si="7"/>
        <v>11</v>
      </c>
      <c r="AZ40" s="132">
        <f t="shared" si="7"/>
        <v>12</v>
      </c>
      <c r="BA40" s="133">
        <f t="shared" si="7"/>
        <v>5</v>
      </c>
      <c r="BB40" s="131">
        <f t="shared" si="7"/>
        <v>28</v>
      </c>
      <c r="BC40" s="132">
        <f t="shared" si="7"/>
        <v>10.5</v>
      </c>
      <c r="BD40" s="132">
        <f t="shared" si="7"/>
        <v>13.5</v>
      </c>
      <c r="BE40" s="133">
        <f t="shared" si="7"/>
        <v>4</v>
      </c>
    </row>
    <row r="41" spans="1:67" s="72" customFormat="1" ht="51.6" customHeight="1" x14ac:dyDescent="1.45">
      <c r="B41" s="1023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025"/>
      <c r="V41" s="1025"/>
      <c r="W41" s="171"/>
      <c r="X41" s="171"/>
      <c r="Y41" s="172"/>
      <c r="Z41" s="172"/>
      <c r="AA41" s="173"/>
      <c r="AB41" s="1026" t="s">
        <v>92</v>
      </c>
      <c r="AC41" s="1027"/>
      <c r="AD41" s="1028"/>
      <c r="AE41" s="1012" t="s">
        <v>93</v>
      </c>
      <c r="AF41" s="1013"/>
      <c r="AG41" s="1013"/>
      <c r="AH41" s="1013"/>
      <c r="AI41" s="1013"/>
      <c r="AJ41" s="1013"/>
      <c r="AK41" s="1013"/>
      <c r="AL41" s="1013"/>
      <c r="AM41" s="1013"/>
      <c r="AN41" s="1013"/>
      <c r="AO41" s="1014"/>
      <c r="AP41" s="174">
        <f>AP40</f>
        <v>6</v>
      </c>
      <c r="AQ41" s="175"/>
      <c r="AR41" s="175"/>
      <c r="AS41" s="176"/>
      <c r="AT41" s="174"/>
      <c r="AU41" s="175"/>
      <c r="AV41" s="175"/>
      <c r="AW41" s="176"/>
      <c r="AX41" s="174">
        <v>3</v>
      </c>
      <c r="AY41" s="175"/>
      <c r="AZ41" s="175"/>
      <c r="BA41" s="177"/>
      <c r="BB41" s="141">
        <v>3</v>
      </c>
      <c r="BC41" s="142"/>
      <c r="BD41" s="178"/>
      <c r="BE41" s="143"/>
    </row>
    <row r="42" spans="1:67" s="72" customFormat="1" ht="49.15" customHeight="1" x14ac:dyDescent="1.45">
      <c r="B42" s="1024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015"/>
      <c r="V42" s="1015"/>
      <c r="W42" s="171"/>
      <c r="X42" s="171"/>
      <c r="Y42" s="172"/>
      <c r="Z42" s="172"/>
      <c r="AA42" s="172"/>
      <c r="AB42" s="1029"/>
      <c r="AC42" s="1030"/>
      <c r="AD42" s="1031"/>
      <c r="AE42" s="1005" t="s">
        <v>94</v>
      </c>
      <c r="AF42" s="1006"/>
      <c r="AG42" s="1006"/>
      <c r="AH42" s="1006"/>
      <c r="AI42" s="1006"/>
      <c r="AJ42" s="1006"/>
      <c r="AK42" s="1006"/>
      <c r="AL42" s="1006"/>
      <c r="AM42" s="1006"/>
      <c r="AN42" s="1006"/>
      <c r="AO42" s="1007"/>
      <c r="AP42" s="83"/>
      <c r="AQ42" s="84">
        <f>AQ40</f>
        <v>7</v>
      </c>
      <c r="AR42" s="84"/>
      <c r="AS42" s="179"/>
      <c r="AT42" s="83"/>
      <c r="AU42" s="84"/>
      <c r="AV42" s="84"/>
      <c r="AW42" s="179"/>
      <c r="AX42" s="83">
        <v>3</v>
      </c>
      <c r="AY42" s="84"/>
      <c r="AZ42" s="84"/>
      <c r="BA42" s="180"/>
      <c r="BB42" s="103">
        <v>4</v>
      </c>
      <c r="BC42" s="104"/>
      <c r="BD42" s="181"/>
      <c r="BE42" s="105"/>
    </row>
    <row r="43" spans="1:67" s="72" customFormat="1" ht="51.6" customHeight="1" x14ac:dyDescent="1.45">
      <c r="B43" s="1024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015"/>
      <c r="V43" s="1015"/>
      <c r="W43" s="171"/>
      <c r="X43" s="171"/>
      <c r="Y43" s="172"/>
      <c r="Z43" s="172"/>
      <c r="AA43" s="172"/>
      <c r="AB43" s="1029"/>
      <c r="AC43" s="1030"/>
      <c r="AD43" s="1031"/>
      <c r="AE43" s="1005" t="s">
        <v>95</v>
      </c>
      <c r="AF43" s="1006"/>
      <c r="AG43" s="1006"/>
      <c r="AH43" s="1006"/>
      <c r="AI43" s="1006"/>
      <c r="AJ43" s="1006"/>
      <c r="AK43" s="1006"/>
      <c r="AL43" s="1006"/>
      <c r="AM43" s="1006"/>
      <c r="AN43" s="1006"/>
      <c r="AO43" s="1007"/>
      <c r="AP43" s="83"/>
      <c r="AQ43" s="84"/>
      <c r="AR43" s="84">
        <f>AR40</f>
        <v>10</v>
      </c>
      <c r="AS43" s="179"/>
      <c r="AT43" s="83"/>
      <c r="AU43" s="84"/>
      <c r="AV43" s="84"/>
      <c r="AW43" s="179"/>
      <c r="AX43" s="83">
        <v>6</v>
      </c>
      <c r="AY43" s="84"/>
      <c r="AZ43" s="84"/>
      <c r="BA43" s="180"/>
      <c r="BB43" s="103">
        <v>4</v>
      </c>
      <c r="BC43" s="104"/>
      <c r="BD43" s="181"/>
      <c r="BE43" s="105"/>
    </row>
    <row r="44" spans="1:67" s="72" customFormat="1" ht="49.15" customHeight="1" x14ac:dyDescent="1.45">
      <c r="B44" s="1024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82" t="s">
        <v>96</v>
      </c>
      <c r="U44" s="1016"/>
      <c r="V44" s="1016"/>
      <c r="W44" s="171"/>
      <c r="X44" s="171"/>
      <c r="Y44" s="172"/>
      <c r="Z44" s="172"/>
      <c r="AA44" s="172"/>
      <c r="AB44" s="1029"/>
      <c r="AC44" s="1030"/>
      <c r="AD44" s="1031"/>
      <c r="AE44" s="1005" t="s">
        <v>97</v>
      </c>
      <c r="AF44" s="1006"/>
      <c r="AG44" s="1006"/>
      <c r="AH44" s="1006"/>
      <c r="AI44" s="1006"/>
      <c r="AJ44" s="1006"/>
      <c r="AK44" s="1006"/>
      <c r="AL44" s="1006"/>
      <c r="AM44" s="1006"/>
      <c r="AN44" s="1006"/>
      <c r="AO44" s="1007"/>
      <c r="AP44" s="83"/>
      <c r="AQ44" s="84"/>
      <c r="AR44" s="84"/>
      <c r="AS44" s="179"/>
      <c r="AT44" s="83"/>
      <c r="AU44" s="84"/>
      <c r="AV44" s="84"/>
      <c r="AW44" s="179"/>
      <c r="AX44" s="83"/>
      <c r="AY44" s="84"/>
      <c r="AZ44" s="84"/>
      <c r="BA44" s="180"/>
      <c r="BB44" s="103"/>
      <c r="BC44" s="104"/>
      <c r="BD44" s="181"/>
      <c r="BE44" s="105"/>
    </row>
    <row r="45" spans="1:67" s="72" customFormat="1" ht="58.9" customHeight="1" x14ac:dyDescent="1.45">
      <c r="B45" s="1024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035" t="s">
        <v>98</v>
      </c>
      <c r="U45" s="1035"/>
      <c r="V45" s="183"/>
      <c r="W45" s="171"/>
      <c r="X45" s="171"/>
      <c r="Y45" s="184"/>
      <c r="Z45" s="184"/>
      <c r="AA45" s="184"/>
      <c r="AB45" s="1029"/>
      <c r="AC45" s="1030"/>
      <c r="AD45" s="1031"/>
      <c r="AE45" s="1005" t="s">
        <v>99</v>
      </c>
      <c r="AF45" s="1006"/>
      <c r="AG45" s="1006"/>
      <c r="AH45" s="1006"/>
      <c r="AI45" s="1006"/>
      <c r="AJ45" s="1006"/>
      <c r="AK45" s="1006"/>
      <c r="AL45" s="1006"/>
      <c r="AM45" s="1006"/>
      <c r="AN45" s="1006"/>
      <c r="AO45" s="1007"/>
      <c r="AP45" s="83"/>
      <c r="AQ45" s="84"/>
      <c r="AR45" s="84"/>
      <c r="AS45" s="179"/>
      <c r="AT45" s="83"/>
      <c r="AU45" s="84"/>
      <c r="AV45" s="84"/>
      <c r="AW45" s="179"/>
      <c r="AX45" s="83"/>
      <c r="AY45" s="84"/>
      <c r="AZ45" s="84"/>
      <c r="BA45" s="180"/>
      <c r="BB45" s="103"/>
      <c r="BC45" s="104"/>
      <c r="BD45" s="181"/>
      <c r="BE45" s="105"/>
    </row>
    <row r="46" spans="1:67" s="72" customFormat="1" ht="58.9" customHeight="1" x14ac:dyDescent="1.45">
      <c r="B46" s="1024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008" t="s">
        <v>100</v>
      </c>
      <c r="U46" s="1008"/>
      <c r="V46" s="183"/>
      <c r="W46" s="171"/>
      <c r="X46" s="171"/>
      <c r="Y46" s="172"/>
      <c r="Z46" s="172"/>
      <c r="AA46" s="172"/>
      <c r="AB46" s="1029"/>
      <c r="AC46" s="1030"/>
      <c r="AD46" s="1031"/>
      <c r="AE46" s="1005" t="s">
        <v>44</v>
      </c>
      <c r="AF46" s="1006"/>
      <c r="AG46" s="1006"/>
      <c r="AH46" s="1006"/>
      <c r="AI46" s="1006"/>
      <c r="AJ46" s="1006"/>
      <c r="AK46" s="1006"/>
      <c r="AL46" s="1006"/>
      <c r="AM46" s="1006"/>
      <c r="AN46" s="1006"/>
      <c r="AO46" s="1007"/>
      <c r="AP46" s="83"/>
      <c r="AQ46" s="84"/>
      <c r="AR46" s="84"/>
      <c r="AS46" s="179"/>
      <c r="AT46" s="83"/>
      <c r="AU46" s="84">
        <f>AU40</f>
        <v>3</v>
      </c>
      <c r="AV46" s="84"/>
      <c r="AW46" s="179"/>
      <c r="AX46" s="83">
        <v>1</v>
      </c>
      <c r="AY46" s="84"/>
      <c r="AZ46" s="84"/>
      <c r="BA46" s="180"/>
      <c r="BB46" s="103">
        <v>2</v>
      </c>
      <c r="BC46" s="104"/>
      <c r="BD46" s="181"/>
      <c r="BE46" s="105"/>
    </row>
    <row r="47" spans="1:67" s="72" customFormat="1" ht="49.15" customHeight="1" x14ac:dyDescent="1.45">
      <c r="B47" s="1024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5" t="s">
        <v>101</v>
      </c>
      <c r="U47" s="186"/>
      <c r="V47" s="183"/>
      <c r="W47" s="171"/>
      <c r="X47" s="171"/>
      <c r="Y47" s="172"/>
      <c r="Z47" s="172"/>
      <c r="AA47" s="172"/>
      <c r="AB47" s="1029"/>
      <c r="AC47" s="1030"/>
      <c r="AD47" s="1031"/>
      <c r="AE47" s="1005" t="s">
        <v>45</v>
      </c>
      <c r="AF47" s="1006"/>
      <c r="AG47" s="1006"/>
      <c r="AH47" s="1006"/>
      <c r="AI47" s="1006"/>
      <c r="AJ47" s="1006"/>
      <c r="AK47" s="1006"/>
      <c r="AL47" s="1006"/>
      <c r="AM47" s="1006"/>
      <c r="AN47" s="1006"/>
      <c r="AO47" s="1007"/>
      <c r="AP47" s="83"/>
      <c r="AQ47" s="84"/>
      <c r="AR47" s="84"/>
      <c r="AS47" s="179"/>
      <c r="AT47" s="83"/>
      <c r="AU47" s="84"/>
      <c r="AV47" s="84"/>
      <c r="AW47" s="179"/>
      <c r="AX47" s="83"/>
      <c r="AY47" s="84"/>
      <c r="AZ47" s="84"/>
      <c r="BA47" s="180"/>
      <c r="BB47" s="103"/>
      <c r="BC47" s="104"/>
      <c r="BD47" s="181"/>
      <c r="BE47" s="105"/>
    </row>
    <row r="48" spans="1:67" s="72" customFormat="1" ht="61.15" customHeight="1" thickBot="1" x14ac:dyDescent="1.5">
      <c r="B48" s="1024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008" t="s">
        <v>102</v>
      </c>
      <c r="U48" s="1008"/>
      <c r="V48" s="1008"/>
      <c r="W48" s="171"/>
      <c r="X48" s="171"/>
      <c r="Y48" s="172"/>
      <c r="Z48" s="172"/>
      <c r="AA48" s="172"/>
      <c r="AB48" s="1032"/>
      <c r="AC48" s="1033"/>
      <c r="AD48" s="1034"/>
      <c r="AE48" s="1009" t="s">
        <v>103</v>
      </c>
      <c r="AF48" s="1010"/>
      <c r="AG48" s="1010"/>
      <c r="AH48" s="1010"/>
      <c r="AI48" s="1010"/>
      <c r="AJ48" s="1010"/>
      <c r="AK48" s="1010"/>
      <c r="AL48" s="1010"/>
      <c r="AM48" s="1010"/>
      <c r="AN48" s="1010"/>
      <c r="AO48" s="1011"/>
      <c r="AP48" s="187"/>
      <c r="AQ48" s="148"/>
      <c r="AR48" s="148"/>
      <c r="AS48" s="188"/>
      <c r="AT48" s="187"/>
      <c r="AU48" s="148"/>
      <c r="AV48" s="148"/>
      <c r="AW48" s="188"/>
      <c r="AX48" s="187"/>
      <c r="AY48" s="148"/>
      <c r="AZ48" s="148"/>
      <c r="BA48" s="189"/>
      <c r="BB48" s="121"/>
      <c r="BC48" s="122"/>
      <c r="BD48" s="190"/>
      <c r="BE48" s="149"/>
    </row>
    <row r="49" spans="2:57" s="72" customFormat="1" ht="66.599999999999994" customHeight="1" x14ac:dyDescent="0.45">
      <c r="W49" s="191"/>
      <c r="X49" s="191"/>
      <c r="Y49" s="191"/>
      <c r="Z49" s="191"/>
      <c r="AA49" s="191"/>
      <c r="AB49" s="191"/>
      <c r="AC49" s="191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</row>
    <row r="50" spans="2:57" s="72" customFormat="1" ht="40" customHeight="1" x14ac:dyDescent="1.05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</row>
    <row r="51" spans="2:57" s="197" customFormat="1" ht="49.8" x14ac:dyDescent="1.4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V51" s="198"/>
      <c r="W51" s="198"/>
      <c r="X51" s="198"/>
      <c r="Y51" s="199"/>
      <c r="Z51" s="199"/>
      <c r="AA51" s="199"/>
      <c r="AB51" s="199"/>
      <c r="AC51" s="199"/>
      <c r="AD51" s="199"/>
      <c r="AE51" s="199"/>
      <c r="AF51" s="997" t="s">
        <v>104</v>
      </c>
      <c r="AG51" s="997"/>
      <c r="AH51" s="997"/>
      <c r="AI51" s="997"/>
      <c r="AJ51" s="997"/>
      <c r="AK51" s="997"/>
      <c r="AL51" s="997"/>
      <c r="AM51" s="997"/>
      <c r="AN51" s="997"/>
      <c r="AO51" s="997"/>
      <c r="AP51" s="997"/>
      <c r="AQ51" s="997"/>
      <c r="AR51" s="997"/>
      <c r="AS51" s="997"/>
      <c r="AT51" s="997"/>
      <c r="AU51" s="997"/>
      <c r="AV51" s="997"/>
      <c r="AW51" s="997"/>
      <c r="AX51" s="997"/>
      <c r="AY51" s="997"/>
      <c r="AZ51" s="997"/>
      <c r="BA51" s="997"/>
      <c r="BB51" s="997"/>
      <c r="BC51" s="997"/>
      <c r="BD51" s="998"/>
      <c r="BE51" s="998"/>
    </row>
    <row r="52" spans="2:57" s="197" customFormat="1" ht="53.65" customHeight="1" x14ac:dyDescent="1.4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V52" s="198"/>
      <c r="W52" s="198"/>
      <c r="X52" s="198"/>
      <c r="Y52" s="199"/>
      <c r="Z52" s="199"/>
      <c r="AA52" s="199"/>
      <c r="AB52" s="199"/>
      <c r="AC52" s="199"/>
      <c r="AD52" s="199"/>
      <c r="AE52" s="199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12"/>
      <c r="BE52" s="12"/>
    </row>
    <row r="53" spans="2:57" s="135" customFormat="1" ht="62.5" customHeight="1" x14ac:dyDescent="1.45">
      <c r="U53" s="201" t="s">
        <v>105</v>
      </c>
      <c r="V53" s="201"/>
      <c r="W53" s="202"/>
      <c r="X53" s="203"/>
      <c r="Y53" s="204"/>
      <c r="Z53" s="204"/>
      <c r="AA53" s="999" t="s">
        <v>106</v>
      </c>
      <c r="AB53" s="998"/>
      <c r="AC53" s="998"/>
      <c r="AD53" s="998"/>
      <c r="AE53" s="998"/>
      <c r="AF53" s="998"/>
      <c r="AG53" s="998"/>
      <c r="AH53" s="205"/>
      <c r="AI53" s="205"/>
      <c r="AJ53" s="1000" t="s">
        <v>107</v>
      </c>
      <c r="AK53" s="1000"/>
      <c r="AL53" s="1000"/>
      <c r="AM53" s="1000"/>
      <c r="AN53" s="1000"/>
      <c r="AO53" s="1000"/>
      <c r="AP53" s="1000"/>
      <c r="AQ53" s="1000"/>
      <c r="AR53" s="206"/>
      <c r="AS53" s="206"/>
      <c r="AT53" s="1001" t="s">
        <v>108</v>
      </c>
      <c r="AU53" s="1002"/>
      <c r="AV53" s="1002"/>
      <c r="AW53" s="1002"/>
      <c r="AX53" s="1002"/>
      <c r="AY53" s="1002"/>
      <c r="AZ53" s="207" t="s">
        <v>109</v>
      </c>
    </row>
    <row r="54" spans="2:57" s="72" customFormat="1" ht="25" customHeight="1" x14ac:dyDescent="0.85">
      <c r="U54" s="208"/>
      <c r="V54" s="209"/>
      <c r="W54" s="210"/>
      <c r="X54" s="211"/>
      <c r="Y54" s="212"/>
      <c r="Z54" s="212"/>
      <c r="AA54" s="213"/>
      <c r="AB54" s="214"/>
      <c r="AC54" s="215"/>
      <c r="AD54" s="213"/>
      <c r="AE54" s="216"/>
      <c r="AF54" s="213"/>
      <c r="AH54" s="217"/>
      <c r="AI54" s="217"/>
      <c r="AJ54" s="217"/>
      <c r="AK54" s="218"/>
      <c r="AL54" s="218"/>
      <c r="AM54" s="218"/>
      <c r="AN54" s="217"/>
      <c r="AO54" s="219"/>
      <c r="AP54" s="210"/>
      <c r="AQ54" s="210"/>
      <c r="AR54" s="220"/>
      <c r="AS54" s="220"/>
      <c r="AT54" s="212"/>
      <c r="AU54" s="213"/>
      <c r="AV54" s="215"/>
      <c r="AW54" s="215"/>
      <c r="AX54" s="216"/>
      <c r="AY54" s="215"/>
      <c r="AZ54" s="213"/>
    </row>
    <row r="55" spans="2:57" s="72" customFormat="1" ht="25" customHeight="1" x14ac:dyDescent="0.85">
      <c r="U55" s="208"/>
      <c r="V55" s="209"/>
      <c r="W55" s="210"/>
      <c r="X55" s="211"/>
      <c r="Y55" s="212"/>
      <c r="Z55" s="212"/>
      <c r="AA55" s="213"/>
      <c r="AB55" s="214"/>
      <c r="AC55" s="215"/>
      <c r="AD55" s="213"/>
      <c r="AE55" s="216"/>
      <c r="AF55" s="213"/>
      <c r="AH55" s="217"/>
      <c r="AI55" s="217"/>
      <c r="AJ55" s="217"/>
      <c r="AK55" s="218"/>
      <c r="AL55" s="218"/>
      <c r="AM55" s="218"/>
      <c r="AN55" s="217"/>
      <c r="AO55" s="219"/>
      <c r="AP55" s="210"/>
      <c r="AQ55" s="210"/>
      <c r="AR55" s="220"/>
      <c r="AS55" s="220"/>
      <c r="AT55" s="212"/>
      <c r="AU55" s="213"/>
      <c r="AV55" s="215"/>
      <c r="AW55" s="215"/>
      <c r="AX55" s="216"/>
      <c r="AY55" s="215"/>
      <c r="AZ55" s="213"/>
    </row>
    <row r="56" spans="2:57" s="72" customFormat="1" ht="42.6" customHeight="1" x14ac:dyDescent="1.45">
      <c r="U56" s="201" t="s">
        <v>110</v>
      </c>
      <c r="V56" s="201"/>
      <c r="W56" s="218"/>
      <c r="X56" s="218"/>
      <c r="Y56" s="204"/>
      <c r="Z56" s="204"/>
      <c r="AA56" s="999" t="s">
        <v>111</v>
      </c>
      <c r="AB56" s="998"/>
      <c r="AC56" s="998"/>
      <c r="AD56" s="998"/>
      <c r="AE56" s="998"/>
      <c r="AF56" s="998"/>
      <c r="AG56" s="998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18"/>
      <c r="AT56" s="218"/>
      <c r="AU56" s="218"/>
      <c r="AV56" s="218"/>
      <c r="AW56" s="218"/>
      <c r="AX56" s="218"/>
      <c r="AY56" s="218"/>
      <c r="AZ56" s="218"/>
      <c r="BA56" s="218"/>
    </row>
    <row r="57" spans="2:57" s="72" customFormat="1" ht="60" customHeight="1" x14ac:dyDescent="1.9">
      <c r="B57" s="1003"/>
      <c r="C57" s="1004"/>
      <c r="D57" s="1004"/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4"/>
      <c r="AC57" s="1004"/>
      <c r="AD57" s="221"/>
      <c r="AE57" s="217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18"/>
      <c r="AT57" s="222"/>
      <c r="AU57" s="222"/>
      <c r="AV57" s="222"/>
      <c r="AW57" s="222"/>
      <c r="AX57" s="222"/>
      <c r="AY57" s="222"/>
      <c r="AZ57" s="218"/>
      <c r="BA57" s="218"/>
    </row>
    <row r="58" spans="2:57" ht="90" customHeight="1" x14ac:dyDescent="0.4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61" spans="2:57" ht="81.75" customHeight="1" x14ac:dyDescent="0.4"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</sheetData>
  <mergeCells count="113">
    <mergeCell ref="B2:BA2"/>
    <mergeCell ref="B3:BA3"/>
    <mergeCell ref="B4:BA4"/>
    <mergeCell ref="T5:U5"/>
    <mergeCell ref="X5:AO5"/>
    <mergeCell ref="B6:V6"/>
    <mergeCell ref="X6:AQ6"/>
    <mergeCell ref="AZ6:BE6"/>
    <mergeCell ref="B13:B19"/>
    <mergeCell ref="T13:V19"/>
    <mergeCell ref="W13:AD19"/>
    <mergeCell ref="AE13:AF15"/>
    <mergeCell ref="AG13:AN15"/>
    <mergeCell ref="W7:AB7"/>
    <mergeCell ref="AD7:AS7"/>
    <mergeCell ref="AZ7:BC7"/>
    <mergeCell ref="A8:V8"/>
    <mergeCell ref="W8:AT8"/>
    <mergeCell ref="AZ8:BD8"/>
    <mergeCell ref="AE16:AE19"/>
    <mergeCell ref="AF16:AF19"/>
    <mergeCell ref="AG16:AG19"/>
    <mergeCell ref="AH16:AN16"/>
    <mergeCell ref="AP16:AP19"/>
    <mergeCell ref="T9:V9"/>
    <mergeCell ref="W9:AC9"/>
    <mergeCell ref="AD9:AS9"/>
    <mergeCell ref="AY9:BE10"/>
    <mergeCell ref="W10:Z10"/>
    <mergeCell ref="AR16:AR19"/>
    <mergeCell ref="AS16:AS19"/>
    <mergeCell ref="AT16:AT19"/>
    <mergeCell ref="AU16:AU19"/>
    <mergeCell ref="AV16:AV19"/>
    <mergeCell ref="AO13:AO19"/>
    <mergeCell ref="AP13:AW15"/>
    <mergeCell ref="AX13:BE13"/>
    <mergeCell ref="AX14:BE14"/>
    <mergeCell ref="AX15:BE15"/>
    <mergeCell ref="B21:BE21"/>
    <mergeCell ref="BI21:BI23"/>
    <mergeCell ref="B22:BE22"/>
    <mergeCell ref="T23:V23"/>
    <mergeCell ref="W23:AD23"/>
    <mergeCell ref="T24:V24"/>
    <mergeCell ref="W24:AD24"/>
    <mergeCell ref="BK17:BK19"/>
    <mergeCell ref="AX18:AX19"/>
    <mergeCell ref="AY18:BA18"/>
    <mergeCell ref="BB18:BB19"/>
    <mergeCell ref="BC18:BE18"/>
    <mergeCell ref="T20:V20"/>
    <mergeCell ref="W20:AD20"/>
    <mergeCell ref="AW16:AW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Q16:AQ19"/>
    <mergeCell ref="T28:V28"/>
    <mergeCell ref="W28:AD28"/>
    <mergeCell ref="T29:V29"/>
    <mergeCell ref="W29:AD29"/>
    <mergeCell ref="T30:U30"/>
    <mergeCell ref="W30:AD30"/>
    <mergeCell ref="T25:V25"/>
    <mergeCell ref="W25:AD25"/>
    <mergeCell ref="T26:V26"/>
    <mergeCell ref="W26:AD26"/>
    <mergeCell ref="T27:V27"/>
    <mergeCell ref="W27:AD27"/>
    <mergeCell ref="T35:V35"/>
    <mergeCell ref="W35:AD35"/>
    <mergeCell ref="T36:V36"/>
    <mergeCell ref="W36:AD36"/>
    <mergeCell ref="T37:V37"/>
    <mergeCell ref="W37:AD37"/>
    <mergeCell ref="T31:V31"/>
    <mergeCell ref="W31:AD31"/>
    <mergeCell ref="B32:AD32"/>
    <mergeCell ref="B33:BE33"/>
    <mergeCell ref="T34:V34"/>
    <mergeCell ref="W34:AD34"/>
    <mergeCell ref="AE41:AO41"/>
    <mergeCell ref="U42:V42"/>
    <mergeCell ref="AE42:AO42"/>
    <mergeCell ref="U43:V43"/>
    <mergeCell ref="AE43:AO43"/>
    <mergeCell ref="U44:V44"/>
    <mergeCell ref="AE44:AO44"/>
    <mergeCell ref="B38:AD38"/>
    <mergeCell ref="B39:AD39"/>
    <mergeCell ref="B40:AD40"/>
    <mergeCell ref="B41:B48"/>
    <mergeCell ref="U41:V41"/>
    <mergeCell ref="AB41:AD48"/>
    <mergeCell ref="T45:U45"/>
    <mergeCell ref="AF51:BE51"/>
    <mergeCell ref="AA53:AG53"/>
    <mergeCell ref="AJ53:AQ53"/>
    <mergeCell ref="AT53:AY53"/>
    <mergeCell ref="AA56:AG56"/>
    <mergeCell ref="B57:AC57"/>
    <mergeCell ref="AE45:AO45"/>
    <mergeCell ref="T46:U46"/>
    <mergeCell ref="AE46:AO46"/>
    <mergeCell ref="AE47:AO47"/>
    <mergeCell ref="T48:V48"/>
    <mergeCell ref="AE48:AO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80"/>
  <sheetViews>
    <sheetView topLeftCell="A27" zoomScale="30" zoomScaleNormal="30" workbookViewId="0">
      <selection activeCell="T4" sqref="T4:U4"/>
    </sheetView>
  </sheetViews>
  <sheetFormatPr defaultColWidth="9.62890625" defaultRowHeight="12.3" x14ac:dyDescent="0.4"/>
  <cols>
    <col min="1" max="1" width="22.20703125" style="223" customWidth="1"/>
    <col min="2" max="2" width="16.3671875" style="223" customWidth="1"/>
    <col min="3" max="18" width="5.9453125" style="223" hidden="1" customWidth="1"/>
    <col min="19" max="19" width="2.68359375" style="223" hidden="1" customWidth="1"/>
    <col min="20" max="20" width="39.9453125" style="223" customWidth="1"/>
    <col min="21" max="21" width="62.3671875" style="232" customWidth="1"/>
    <col min="22" max="22" width="25.3125" style="233" customWidth="1"/>
    <col min="23" max="23" width="12.05078125" style="496" customWidth="1"/>
    <col min="24" max="24" width="24.3671875" style="247" customWidth="1"/>
    <col min="25" max="27" width="12.05078125" style="247" customWidth="1"/>
    <col min="28" max="28" width="15.83984375" style="247" customWidth="1"/>
    <col min="29" max="29" width="11.5234375" style="247" customWidth="1"/>
    <col min="30" max="30" width="12.05078125" style="249" hidden="1" customWidth="1"/>
    <col min="31" max="31" width="17.47265625" style="249" customWidth="1"/>
    <col min="32" max="32" width="21.7890625" style="249" customWidth="1"/>
    <col min="33" max="33" width="19.3671875" style="249" customWidth="1"/>
    <col min="34" max="34" width="17.3125" style="249" customWidth="1"/>
    <col min="35" max="35" width="10.15625" style="249" customWidth="1"/>
    <col min="36" max="36" width="20.578125" style="249" customWidth="1"/>
    <col min="37" max="37" width="16.1015625" style="249" customWidth="1"/>
    <col min="38" max="38" width="18.26171875" style="249" customWidth="1"/>
    <col min="39" max="39" width="12.83984375" style="249" customWidth="1"/>
    <col min="40" max="40" width="14.89453125" style="249" customWidth="1"/>
    <col min="41" max="41" width="16.1015625" style="249" customWidth="1"/>
    <col min="42" max="42" width="10.15625" style="223" customWidth="1"/>
    <col min="43" max="43" width="11.20703125" style="223" customWidth="1"/>
    <col min="44" max="49" width="10.15625" style="223" customWidth="1"/>
    <col min="50" max="50" width="15.15625" style="223" customWidth="1"/>
    <col min="51" max="51" width="11.20703125" style="223" customWidth="1"/>
    <col min="52" max="53" width="10.15625" style="223" customWidth="1"/>
    <col min="54" max="54" width="12.47265625" style="223" customWidth="1"/>
    <col min="55" max="55" width="12.734375" style="223" customWidth="1"/>
    <col min="56" max="56" width="10.15625" style="223" customWidth="1"/>
    <col min="57" max="57" width="14.05078125" style="223" customWidth="1"/>
    <col min="58" max="58" width="7.83984375" style="223" customWidth="1"/>
    <col min="59" max="59" width="9.62890625" style="223" customWidth="1"/>
    <col min="60" max="60" width="1.1015625" style="223" customWidth="1"/>
    <col min="61" max="256" width="9.62890625" style="223"/>
    <col min="257" max="257" width="22.20703125" style="223" customWidth="1"/>
    <col min="258" max="258" width="16.3671875" style="223" customWidth="1"/>
    <col min="259" max="275" width="0" style="223" hidden="1" customWidth="1"/>
    <col min="276" max="276" width="39.9453125" style="223" customWidth="1"/>
    <col min="277" max="277" width="62.3671875" style="223" customWidth="1"/>
    <col min="278" max="278" width="25.3125" style="223" customWidth="1"/>
    <col min="279" max="279" width="12.05078125" style="223" customWidth="1"/>
    <col min="280" max="280" width="24.3671875" style="223" customWidth="1"/>
    <col min="281" max="283" width="12.05078125" style="223" customWidth="1"/>
    <col min="284" max="284" width="15.83984375" style="223" customWidth="1"/>
    <col min="285" max="285" width="11.5234375" style="223" customWidth="1"/>
    <col min="286" max="286" width="0" style="223" hidden="1" customWidth="1"/>
    <col min="287" max="287" width="17.47265625" style="223" customWidth="1"/>
    <col min="288" max="288" width="21.7890625" style="223" customWidth="1"/>
    <col min="289" max="289" width="19.3671875" style="223" customWidth="1"/>
    <col min="290" max="290" width="17.3125" style="223" customWidth="1"/>
    <col min="291" max="291" width="10.15625" style="223" customWidth="1"/>
    <col min="292" max="292" width="20.578125" style="223" customWidth="1"/>
    <col min="293" max="293" width="16.1015625" style="223" customWidth="1"/>
    <col min="294" max="294" width="18.26171875" style="223" customWidth="1"/>
    <col min="295" max="295" width="12.83984375" style="223" customWidth="1"/>
    <col min="296" max="296" width="14.89453125" style="223" customWidth="1"/>
    <col min="297" max="297" width="16.1015625" style="223" customWidth="1"/>
    <col min="298" max="298" width="10.15625" style="223" customWidth="1"/>
    <col min="299" max="299" width="11.20703125" style="223" customWidth="1"/>
    <col min="300" max="305" width="10.15625" style="223" customWidth="1"/>
    <col min="306" max="306" width="15.15625" style="223" customWidth="1"/>
    <col min="307" max="307" width="11.20703125" style="223" customWidth="1"/>
    <col min="308" max="309" width="10.15625" style="223" customWidth="1"/>
    <col min="310" max="310" width="12.47265625" style="223" customWidth="1"/>
    <col min="311" max="311" width="12.734375" style="223" customWidth="1"/>
    <col min="312" max="312" width="10.15625" style="223" customWidth="1"/>
    <col min="313" max="313" width="14.05078125" style="223" customWidth="1"/>
    <col min="314" max="314" width="7.83984375" style="223" customWidth="1"/>
    <col min="315" max="315" width="9.62890625" style="223" customWidth="1"/>
    <col min="316" max="316" width="1.1015625" style="223" customWidth="1"/>
    <col min="317" max="512" width="9.62890625" style="223"/>
    <col min="513" max="513" width="22.20703125" style="223" customWidth="1"/>
    <col min="514" max="514" width="16.3671875" style="223" customWidth="1"/>
    <col min="515" max="531" width="0" style="223" hidden="1" customWidth="1"/>
    <col min="532" max="532" width="39.9453125" style="223" customWidth="1"/>
    <col min="533" max="533" width="62.3671875" style="223" customWidth="1"/>
    <col min="534" max="534" width="25.3125" style="223" customWidth="1"/>
    <col min="535" max="535" width="12.05078125" style="223" customWidth="1"/>
    <col min="536" max="536" width="24.3671875" style="223" customWidth="1"/>
    <col min="537" max="539" width="12.05078125" style="223" customWidth="1"/>
    <col min="540" max="540" width="15.83984375" style="223" customWidth="1"/>
    <col min="541" max="541" width="11.5234375" style="223" customWidth="1"/>
    <col min="542" max="542" width="0" style="223" hidden="1" customWidth="1"/>
    <col min="543" max="543" width="17.47265625" style="223" customWidth="1"/>
    <col min="544" max="544" width="21.7890625" style="223" customWidth="1"/>
    <col min="545" max="545" width="19.3671875" style="223" customWidth="1"/>
    <col min="546" max="546" width="17.3125" style="223" customWidth="1"/>
    <col min="547" max="547" width="10.15625" style="223" customWidth="1"/>
    <col min="548" max="548" width="20.578125" style="223" customWidth="1"/>
    <col min="549" max="549" width="16.1015625" style="223" customWidth="1"/>
    <col min="550" max="550" width="18.26171875" style="223" customWidth="1"/>
    <col min="551" max="551" width="12.83984375" style="223" customWidth="1"/>
    <col min="552" max="552" width="14.89453125" style="223" customWidth="1"/>
    <col min="553" max="553" width="16.1015625" style="223" customWidth="1"/>
    <col min="554" max="554" width="10.15625" style="223" customWidth="1"/>
    <col min="555" max="555" width="11.20703125" style="223" customWidth="1"/>
    <col min="556" max="561" width="10.15625" style="223" customWidth="1"/>
    <col min="562" max="562" width="15.15625" style="223" customWidth="1"/>
    <col min="563" max="563" width="11.20703125" style="223" customWidth="1"/>
    <col min="564" max="565" width="10.15625" style="223" customWidth="1"/>
    <col min="566" max="566" width="12.47265625" style="223" customWidth="1"/>
    <col min="567" max="567" width="12.734375" style="223" customWidth="1"/>
    <col min="568" max="568" width="10.15625" style="223" customWidth="1"/>
    <col min="569" max="569" width="14.05078125" style="223" customWidth="1"/>
    <col min="570" max="570" width="7.83984375" style="223" customWidth="1"/>
    <col min="571" max="571" width="9.62890625" style="223" customWidth="1"/>
    <col min="572" max="572" width="1.1015625" style="223" customWidth="1"/>
    <col min="573" max="768" width="9.62890625" style="223"/>
    <col min="769" max="769" width="22.20703125" style="223" customWidth="1"/>
    <col min="770" max="770" width="16.3671875" style="223" customWidth="1"/>
    <col min="771" max="787" width="0" style="223" hidden="1" customWidth="1"/>
    <col min="788" max="788" width="39.9453125" style="223" customWidth="1"/>
    <col min="789" max="789" width="62.3671875" style="223" customWidth="1"/>
    <col min="790" max="790" width="25.3125" style="223" customWidth="1"/>
    <col min="791" max="791" width="12.05078125" style="223" customWidth="1"/>
    <col min="792" max="792" width="24.3671875" style="223" customWidth="1"/>
    <col min="793" max="795" width="12.05078125" style="223" customWidth="1"/>
    <col min="796" max="796" width="15.83984375" style="223" customWidth="1"/>
    <col min="797" max="797" width="11.5234375" style="223" customWidth="1"/>
    <col min="798" max="798" width="0" style="223" hidden="1" customWidth="1"/>
    <col min="799" max="799" width="17.47265625" style="223" customWidth="1"/>
    <col min="800" max="800" width="21.7890625" style="223" customWidth="1"/>
    <col min="801" max="801" width="19.3671875" style="223" customWidth="1"/>
    <col min="802" max="802" width="17.3125" style="223" customWidth="1"/>
    <col min="803" max="803" width="10.15625" style="223" customWidth="1"/>
    <col min="804" max="804" width="20.578125" style="223" customWidth="1"/>
    <col min="805" max="805" width="16.1015625" style="223" customWidth="1"/>
    <col min="806" max="806" width="18.26171875" style="223" customWidth="1"/>
    <col min="807" max="807" width="12.83984375" style="223" customWidth="1"/>
    <col min="808" max="808" width="14.89453125" style="223" customWidth="1"/>
    <col min="809" max="809" width="16.1015625" style="223" customWidth="1"/>
    <col min="810" max="810" width="10.15625" style="223" customWidth="1"/>
    <col min="811" max="811" width="11.20703125" style="223" customWidth="1"/>
    <col min="812" max="817" width="10.15625" style="223" customWidth="1"/>
    <col min="818" max="818" width="15.15625" style="223" customWidth="1"/>
    <col min="819" max="819" width="11.20703125" style="223" customWidth="1"/>
    <col min="820" max="821" width="10.15625" style="223" customWidth="1"/>
    <col min="822" max="822" width="12.47265625" style="223" customWidth="1"/>
    <col min="823" max="823" width="12.734375" style="223" customWidth="1"/>
    <col min="824" max="824" width="10.15625" style="223" customWidth="1"/>
    <col min="825" max="825" width="14.05078125" style="223" customWidth="1"/>
    <col min="826" max="826" width="7.83984375" style="223" customWidth="1"/>
    <col min="827" max="827" width="9.62890625" style="223" customWidth="1"/>
    <col min="828" max="828" width="1.1015625" style="223" customWidth="1"/>
    <col min="829" max="1024" width="9.62890625" style="223"/>
    <col min="1025" max="1025" width="22.20703125" style="223" customWidth="1"/>
    <col min="1026" max="1026" width="16.3671875" style="223" customWidth="1"/>
    <col min="1027" max="1043" width="0" style="223" hidden="1" customWidth="1"/>
    <col min="1044" max="1044" width="39.9453125" style="223" customWidth="1"/>
    <col min="1045" max="1045" width="62.3671875" style="223" customWidth="1"/>
    <col min="1046" max="1046" width="25.3125" style="223" customWidth="1"/>
    <col min="1047" max="1047" width="12.05078125" style="223" customWidth="1"/>
    <col min="1048" max="1048" width="24.3671875" style="223" customWidth="1"/>
    <col min="1049" max="1051" width="12.05078125" style="223" customWidth="1"/>
    <col min="1052" max="1052" width="15.83984375" style="223" customWidth="1"/>
    <col min="1053" max="1053" width="11.5234375" style="223" customWidth="1"/>
    <col min="1054" max="1054" width="0" style="223" hidden="1" customWidth="1"/>
    <col min="1055" max="1055" width="17.47265625" style="223" customWidth="1"/>
    <col min="1056" max="1056" width="21.7890625" style="223" customWidth="1"/>
    <col min="1057" max="1057" width="19.3671875" style="223" customWidth="1"/>
    <col min="1058" max="1058" width="17.3125" style="223" customWidth="1"/>
    <col min="1059" max="1059" width="10.15625" style="223" customWidth="1"/>
    <col min="1060" max="1060" width="20.578125" style="223" customWidth="1"/>
    <col min="1061" max="1061" width="16.1015625" style="223" customWidth="1"/>
    <col min="1062" max="1062" width="18.26171875" style="223" customWidth="1"/>
    <col min="1063" max="1063" width="12.83984375" style="223" customWidth="1"/>
    <col min="1064" max="1064" width="14.89453125" style="223" customWidth="1"/>
    <col min="1065" max="1065" width="16.1015625" style="223" customWidth="1"/>
    <col min="1066" max="1066" width="10.15625" style="223" customWidth="1"/>
    <col min="1067" max="1067" width="11.20703125" style="223" customWidth="1"/>
    <col min="1068" max="1073" width="10.15625" style="223" customWidth="1"/>
    <col min="1074" max="1074" width="15.15625" style="223" customWidth="1"/>
    <col min="1075" max="1075" width="11.20703125" style="223" customWidth="1"/>
    <col min="1076" max="1077" width="10.15625" style="223" customWidth="1"/>
    <col min="1078" max="1078" width="12.47265625" style="223" customWidth="1"/>
    <col min="1079" max="1079" width="12.734375" style="223" customWidth="1"/>
    <col min="1080" max="1080" width="10.15625" style="223" customWidth="1"/>
    <col min="1081" max="1081" width="14.05078125" style="223" customWidth="1"/>
    <col min="1082" max="1082" width="7.83984375" style="223" customWidth="1"/>
    <col min="1083" max="1083" width="9.62890625" style="223" customWidth="1"/>
    <col min="1084" max="1084" width="1.1015625" style="223" customWidth="1"/>
    <col min="1085" max="1280" width="9.62890625" style="223"/>
    <col min="1281" max="1281" width="22.20703125" style="223" customWidth="1"/>
    <col min="1282" max="1282" width="16.3671875" style="223" customWidth="1"/>
    <col min="1283" max="1299" width="0" style="223" hidden="1" customWidth="1"/>
    <col min="1300" max="1300" width="39.9453125" style="223" customWidth="1"/>
    <col min="1301" max="1301" width="62.3671875" style="223" customWidth="1"/>
    <col min="1302" max="1302" width="25.3125" style="223" customWidth="1"/>
    <col min="1303" max="1303" width="12.05078125" style="223" customWidth="1"/>
    <col min="1304" max="1304" width="24.3671875" style="223" customWidth="1"/>
    <col min="1305" max="1307" width="12.05078125" style="223" customWidth="1"/>
    <col min="1308" max="1308" width="15.83984375" style="223" customWidth="1"/>
    <col min="1309" max="1309" width="11.5234375" style="223" customWidth="1"/>
    <col min="1310" max="1310" width="0" style="223" hidden="1" customWidth="1"/>
    <col min="1311" max="1311" width="17.47265625" style="223" customWidth="1"/>
    <col min="1312" max="1312" width="21.7890625" style="223" customWidth="1"/>
    <col min="1313" max="1313" width="19.3671875" style="223" customWidth="1"/>
    <col min="1314" max="1314" width="17.3125" style="223" customWidth="1"/>
    <col min="1315" max="1315" width="10.15625" style="223" customWidth="1"/>
    <col min="1316" max="1316" width="20.578125" style="223" customWidth="1"/>
    <col min="1317" max="1317" width="16.1015625" style="223" customWidth="1"/>
    <col min="1318" max="1318" width="18.26171875" style="223" customWidth="1"/>
    <col min="1319" max="1319" width="12.83984375" style="223" customWidth="1"/>
    <col min="1320" max="1320" width="14.89453125" style="223" customWidth="1"/>
    <col min="1321" max="1321" width="16.1015625" style="223" customWidth="1"/>
    <col min="1322" max="1322" width="10.15625" style="223" customWidth="1"/>
    <col min="1323" max="1323" width="11.20703125" style="223" customWidth="1"/>
    <col min="1324" max="1329" width="10.15625" style="223" customWidth="1"/>
    <col min="1330" max="1330" width="15.15625" style="223" customWidth="1"/>
    <col min="1331" max="1331" width="11.20703125" style="223" customWidth="1"/>
    <col min="1332" max="1333" width="10.15625" style="223" customWidth="1"/>
    <col min="1334" max="1334" width="12.47265625" style="223" customWidth="1"/>
    <col min="1335" max="1335" width="12.734375" style="223" customWidth="1"/>
    <col min="1336" max="1336" width="10.15625" style="223" customWidth="1"/>
    <col min="1337" max="1337" width="14.05078125" style="223" customWidth="1"/>
    <col min="1338" max="1338" width="7.83984375" style="223" customWidth="1"/>
    <col min="1339" max="1339" width="9.62890625" style="223" customWidth="1"/>
    <col min="1340" max="1340" width="1.1015625" style="223" customWidth="1"/>
    <col min="1341" max="1536" width="9.62890625" style="223"/>
    <col min="1537" max="1537" width="22.20703125" style="223" customWidth="1"/>
    <col min="1538" max="1538" width="16.3671875" style="223" customWidth="1"/>
    <col min="1539" max="1555" width="0" style="223" hidden="1" customWidth="1"/>
    <col min="1556" max="1556" width="39.9453125" style="223" customWidth="1"/>
    <col min="1557" max="1557" width="62.3671875" style="223" customWidth="1"/>
    <col min="1558" max="1558" width="25.3125" style="223" customWidth="1"/>
    <col min="1559" max="1559" width="12.05078125" style="223" customWidth="1"/>
    <col min="1560" max="1560" width="24.3671875" style="223" customWidth="1"/>
    <col min="1561" max="1563" width="12.05078125" style="223" customWidth="1"/>
    <col min="1564" max="1564" width="15.83984375" style="223" customWidth="1"/>
    <col min="1565" max="1565" width="11.5234375" style="223" customWidth="1"/>
    <col min="1566" max="1566" width="0" style="223" hidden="1" customWidth="1"/>
    <col min="1567" max="1567" width="17.47265625" style="223" customWidth="1"/>
    <col min="1568" max="1568" width="21.7890625" style="223" customWidth="1"/>
    <col min="1569" max="1569" width="19.3671875" style="223" customWidth="1"/>
    <col min="1570" max="1570" width="17.3125" style="223" customWidth="1"/>
    <col min="1571" max="1571" width="10.15625" style="223" customWidth="1"/>
    <col min="1572" max="1572" width="20.578125" style="223" customWidth="1"/>
    <col min="1573" max="1573" width="16.1015625" style="223" customWidth="1"/>
    <col min="1574" max="1574" width="18.26171875" style="223" customWidth="1"/>
    <col min="1575" max="1575" width="12.83984375" style="223" customWidth="1"/>
    <col min="1576" max="1576" width="14.89453125" style="223" customWidth="1"/>
    <col min="1577" max="1577" width="16.1015625" style="223" customWidth="1"/>
    <col min="1578" max="1578" width="10.15625" style="223" customWidth="1"/>
    <col min="1579" max="1579" width="11.20703125" style="223" customWidth="1"/>
    <col min="1580" max="1585" width="10.15625" style="223" customWidth="1"/>
    <col min="1586" max="1586" width="15.15625" style="223" customWidth="1"/>
    <col min="1587" max="1587" width="11.20703125" style="223" customWidth="1"/>
    <col min="1588" max="1589" width="10.15625" style="223" customWidth="1"/>
    <col min="1590" max="1590" width="12.47265625" style="223" customWidth="1"/>
    <col min="1591" max="1591" width="12.734375" style="223" customWidth="1"/>
    <col min="1592" max="1592" width="10.15625" style="223" customWidth="1"/>
    <col min="1593" max="1593" width="14.05078125" style="223" customWidth="1"/>
    <col min="1594" max="1594" width="7.83984375" style="223" customWidth="1"/>
    <col min="1595" max="1595" width="9.62890625" style="223" customWidth="1"/>
    <col min="1596" max="1596" width="1.1015625" style="223" customWidth="1"/>
    <col min="1597" max="1792" width="9.62890625" style="223"/>
    <col min="1793" max="1793" width="22.20703125" style="223" customWidth="1"/>
    <col min="1794" max="1794" width="16.3671875" style="223" customWidth="1"/>
    <col min="1795" max="1811" width="0" style="223" hidden="1" customWidth="1"/>
    <col min="1812" max="1812" width="39.9453125" style="223" customWidth="1"/>
    <col min="1813" max="1813" width="62.3671875" style="223" customWidth="1"/>
    <col min="1814" max="1814" width="25.3125" style="223" customWidth="1"/>
    <col min="1815" max="1815" width="12.05078125" style="223" customWidth="1"/>
    <col min="1816" max="1816" width="24.3671875" style="223" customWidth="1"/>
    <col min="1817" max="1819" width="12.05078125" style="223" customWidth="1"/>
    <col min="1820" max="1820" width="15.83984375" style="223" customWidth="1"/>
    <col min="1821" max="1821" width="11.5234375" style="223" customWidth="1"/>
    <col min="1822" max="1822" width="0" style="223" hidden="1" customWidth="1"/>
    <col min="1823" max="1823" width="17.47265625" style="223" customWidth="1"/>
    <col min="1824" max="1824" width="21.7890625" style="223" customWidth="1"/>
    <col min="1825" max="1825" width="19.3671875" style="223" customWidth="1"/>
    <col min="1826" max="1826" width="17.3125" style="223" customWidth="1"/>
    <col min="1827" max="1827" width="10.15625" style="223" customWidth="1"/>
    <col min="1828" max="1828" width="20.578125" style="223" customWidth="1"/>
    <col min="1829" max="1829" width="16.1015625" style="223" customWidth="1"/>
    <col min="1830" max="1830" width="18.26171875" style="223" customWidth="1"/>
    <col min="1831" max="1831" width="12.83984375" style="223" customWidth="1"/>
    <col min="1832" max="1832" width="14.89453125" style="223" customWidth="1"/>
    <col min="1833" max="1833" width="16.1015625" style="223" customWidth="1"/>
    <col min="1834" max="1834" width="10.15625" style="223" customWidth="1"/>
    <col min="1835" max="1835" width="11.20703125" style="223" customWidth="1"/>
    <col min="1836" max="1841" width="10.15625" style="223" customWidth="1"/>
    <col min="1842" max="1842" width="15.15625" style="223" customWidth="1"/>
    <col min="1843" max="1843" width="11.20703125" style="223" customWidth="1"/>
    <col min="1844" max="1845" width="10.15625" style="223" customWidth="1"/>
    <col min="1846" max="1846" width="12.47265625" style="223" customWidth="1"/>
    <col min="1847" max="1847" width="12.734375" style="223" customWidth="1"/>
    <col min="1848" max="1848" width="10.15625" style="223" customWidth="1"/>
    <col min="1849" max="1849" width="14.05078125" style="223" customWidth="1"/>
    <col min="1850" max="1850" width="7.83984375" style="223" customWidth="1"/>
    <col min="1851" max="1851" width="9.62890625" style="223" customWidth="1"/>
    <col min="1852" max="1852" width="1.1015625" style="223" customWidth="1"/>
    <col min="1853" max="2048" width="9.62890625" style="223"/>
    <col min="2049" max="2049" width="22.20703125" style="223" customWidth="1"/>
    <col min="2050" max="2050" width="16.3671875" style="223" customWidth="1"/>
    <col min="2051" max="2067" width="0" style="223" hidden="1" customWidth="1"/>
    <col min="2068" max="2068" width="39.9453125" style="223" customWidth="1"/>
    <col min="2069" max="2069" width="62.3671875" style="223" customWidth="1"/>
    <col min="2070" max="2070" width="25.3125" style="223" customWidth="1"/>
    <col min="2071" max="2071" width="12.05078125" style="223" customWidth="1"/>
    <col min="2072" max="2072" width="24.3671875" style="223" customWidth="1"/>
    <col min="2073" max="2075" width="12.05078125" style="223" customWidth="1"/>
    <col min="2076" max="2076" width="15.83984375" style="223" customWidth="1"/>
    <col min="2077" max="2077" width="11.5234375" style="223" customWidth="1"/>
    <col min="2078" max="2078" width="0" style="223" hidden="1" customWidth="1"/>
    <col min="2079" max="2079" width="17.47265625" style="223" customWidth="1"/>
    <col min="2080" max="2080" width="21.7890625" style="223" customWidth="1"/>
    <col min="2081" max="2081" width="19.3671875" style="223" customWidth="1"/>
    <col min="2082" max="2082" width="17.3125" style="223" customWidth="1"/>
    <col min="2083" max="2083" width="10.15625" style="223" customWidth="1"/>
    <col min="2084" max="2084" width="20.578125" style="223" customWidth="1"/>
    <col min="2085" max="2085" width="16.1015625" style="223" customWidth="1"/>
    <col min="2086" max="2086" width="18.26171875" style="223" customWidth="1"/>
    <col min="2087" max="2087" width="12.83984375" style="223" customWidth="1"/>
    <col min="2088" max="2088" width="14.89453125" style="223" customWidth="1"/>
    <col min="2089" max="2089" width="16.1015625" style="223" customWidth="1"/>
    <col min="2090" max="2090" width="10.15625" style="223" customWidth="1"/>
    <col min="2091" max="2091" width="11.20703125" style="223" customWidth="1"/>
    <col min="2092" max="2097" width="10.15625" style="223" customWidth="1"/>
    <col min="2098" max="2098" width="15.15625" style="223" customWidth="1"/>
    <col min="2099" max="2099" width="11.20703125" style="223" customWidth="1"/>
    <col min="2100" max="2101" width="10.15625" style="223" customWidth="1"/>
    <col min="2102" max="2102" width="12.47265625" style="223" customWidth="1"/>
    <col min="2103" max="2103" width="12.734375" style="223" customWidth="1"/>
    <col min="2104" max="2104" width="10.15625" style="223" customWidth="1"/>
    <col min="2105" max="2105" width="14.05078125" style="223" customWidth="1"/>
    <col min="2106" max="2106" width="7.83984375" style="223" customWidth="1"/>
    <col min="2107" max="2107" width="9.62890625" style="223" customWidth="1"/>
    <col min="2108" max="2108" width="1.1015625" style="223" customWidth="1"/>
    <col min="2109" max="2304" width="9.62890625" style="223"/>
    <col min="2305" max="2305" width="22.20703125" style="223" customWidth="1"/>
    <col min="2306" max="2306" width="16.3671875" style="223" customWidth="1"/>
    <col min="2307" max="2323" width="0" style="223" hidden="1" customWidth="1"/>
    <col min="2324" max="2324" width="39.9453125" style="223" customWidth="1"/>
    <col min="2325" max="2325" width="62.3671875" style="223" customWidth="1"/>
    <col min="2326" max="2326" width="25.3125" style="223" customWidth="1"/>
    <col min="2327" max="2327" width="12.05078125" style="223" customWidth="1"/>
    <col min="2328" max="2328" width="24.3671875" style="223" customWidth="1"/>
    <col min="2329" max="2331" width="12.05078125" style="223" customWidth="1"/>
    <col min="2332" max="2332" width="15.83984375" style="223" customWidth="1"/>
    <col min="2333" max="2333" width="11.5234375" style="223" customWidth="1"/>
    <col min="2334" max="2334" width="0" style="223" hidden="1" customWidth="1"/>
    <col min="2335" max="2335" width="17.47265625" style="223" customWidth="1"/>
    <col min="2336" max="2336" width="21.7890625" style="223" customWidth="1"/>
    <col min="2337" max="2337" width="19.3671875" style="223" customWidth="1"/>
    <col min="2338" max="2338" width="17.3125" style="223" customWidth="1"/>
    <col min="2339" max="2339" width="10.15625" style="223" customWidth="1"/>
    <col min="2340" max="2340" width="20.578125" style="223" customWidth="1"/>
    <col min="2341" max="2341" width="16.1015625" style="223" customWidth="1"/>
    <col min="2342" max="2342" width="18.26171875" style="223" customWidth="1"/>
    <col min="2343" max="2343" width="12.83984375" style="223" customWidth="1"/>
    <col min="2344" max="2344" width="14.89453125" style="223" customWidth="1"/>
    <col min="2345" max="2345" width="16.1015625" style="223" customWidth="1"/>
    <col min="2346" max="2346" width="10.15625" style="223" customWidth="1"/>
    <col min="2347" max="2347" width="11.20703125" style="223" customWidth="1"/>
    <col min="2348" max="2353" width="10.15625" style="223" customWidth="1"/>
    <col min="2354" max="2354" width="15.15625" style="223" customWidth="1"/>
    <col min="2355" max="2355" width="11.20703125" style="223" customWidth="1"/>
    <col min="2356" max="2357" width="10.15625" style="223" customWidth="1"/>
    <col min="2358" max="2358" width="12.47265625" style="223" customWidth="1"/>
    <col min="2359" max="2359" width="12.734375" style="223" customWidth="1"/>
    <col min="2360" max="2360" width="10.15625" style="223" customWidth="1"/>
    <col min="2361" max="2361" width="14.05078125" style="223" customWidth="1"/>
    <col min="2362" max="2362" width="7.83984375" style="223" customWidth="1"/>
    <col min="2363" max="2363" width="9.62890625" style="223" customWidth="1"/>
    <col min="2364" max="2364" width="1.1015625" style="223" customWidth="1"/>
    <col min="2365" max="2560" width="9.62890625" style="223"/>
    <col min="2561" max="2561" width="22.20703125" style="223" customWidth="1"/>
    <col min="2562" max="2562" width="16.3671875" style="223" customWidth="1"/>
    <col min="2563" max="2579" width="0" style="223" hidden="1" customWidth="1"/>
    <col min="2580" max="2580" width="39.9453125" style="223" customWidth="1"/>
    <col min="2581" max="2581" width="62.3671875" style="223" customWidth="1"/>
    <col min="2582" max="2582" width="25.3125" style="223" customWidth="1"/>
    <col min="2583" max="2583" width="12.05078125" style="223" customWidth="1"/>
    <col min="2584" max="2584" width="24.3671875" style="223" customWidth="1"/>
    <col min="2585" max="2587" width="12.05078125" style="223" customWidth="1"/>
    <col min="2588" max="2588" width="15.83984375" style="223" customWidth="1"/>
    <col min="2589" max="2589" width="11.5234375" style="223" customWidth="1"/>
    <col min="2590" max="2590" width="0" style="223" hidden="1" customWidth="1"/>
    <col min="2591" max="2591" width="17.47265625" style="223" customWidth="1"/>
    <col min="2592" max="2592" width="21.7890625" style="223" customWidth="1"/>
    <col min="2593" max="2593" width="19.3671875" style="223" customWidth="1"/>
    <col min="2594" max="2594" width="17.3125" style="223" customWidth="1"/>
    <col min="2595" max="2595" width="10.15625" style="223" customWidth="1"/>
    <col min="2596" max="2596" width="20.578125" style="223" customWidth="1"/>
    <col min="2597" max="2597" width="16.1015625" style="223" customWidth="1"/>
    <col min="2598" max="2598" width="18.26171875" style="223" customWidth="1"/>
    <col min="2599" max="2599" width="12.83984375" style="223" customWidth="1"/>
    <col min="2600" max="2600" width="14.89453125" style="223" customWidth="1"/>
    <col min="2601" max="2601" width="16.1015625" style="223" customWidth="1"/>
    <col min="2602" max="2602" width="10.15625" style="223" customWidth="1"/>
    <col min="2603" max="2603" width="11.20703125" style="223" customWidth="1"/>
    <col min="2604" max="2609" width="10.15625" style="223" customWidth="1"/>
    <col min="2610" max="2610" width="15.15625" style="223" customWidth="1"/>
    <col min="2611" max="2611" width="11.20703125" style="223" customWidth="1"/>
    <col min="2612" max="2613" width="10.15625" style="223" customWidth="1"/>
    <col min="2614" max="2614" width="12.47265625" style="223" customWidth="1"/>
    <col min="2615" max="2615" width="12.734375" style="223" customWidth="1"/>
    <col min="2616" max="2616" width="10.15625" style="223" customWidth="1"/>
    <col min="2617" max="2617" width="14.05078125" style="223" customWidth="1"/>
    <col min="2618" max="2618" width="7.83984375" style="223" customWidth="1"/>
    <col min="2619" max="2619" width="9.62890625" style="223" customWidth="1"/>
    <col min="2620" max="2620" width="1.1015625" style="223" customWidth="1"/>
    <col min="2621" max="2816" width="9.62890625" style="223"/>
    <col min="2817" max="2817" width="22.20703125" style="223" customWidth="1"/>
    <col min="2818" max="2818" width="16.3671875" style="223" customWidth="1"/>
    <col min="2819" max="2835" width="0" style="223" hidden="1" customWidth="1"/>
    <col min="2836" max="2836" width="39.9453125" style="223" customWidth="1"/>
    <col min="2837" max="2837" width="62.3671875" style="223" customWidth="1"/>
    <col min="2838" max="2838" width="25.3125" style="223" customWidth="1"/>
    <col min="2839" max="2839" width="12.05078125" style="223" customWidth="1"/>
    <col min="2840" max="2840" width="24.3671875" style="223" customWidth="1"/>
    <col min="2841" max="2843" width="12.05078125" style="223" customWidth="1"/>
    <col min="2844" max="2844" width="15.83984375" style="223" customWidth="1"/>
    <col min="2845" max="2845" width="11.5234375" style="223" customWidth="1"/>
    <col min="2846" max="2846" width="0" style="223" hidden="1" customWidth="1"/>
    <col min="2847" max="2847" width="17.47265625" style="223" customWidth="1"/>
    <col min="2848" max="2848" width="21.7890625" style="223" customWidth="1"/>
    <col min="2849" max="2849" width="19.3671875" style="223" customWidth="1"/>
    <col min="2850" max="2850" width="17.3125" style="223" customWidth="1"/>
    <col min="2851" max="2851" width="10.15625" style="223" customWidth="1"/>
    <col min="2852" max="2852" width="20.578125" style="223" customWidth="1"/>
    <col min="2853" max="2853" width="16.1015625" style="223" customWidth="1"/>
    <col min="2854" max="2854" width="18.26171875" style="223" customWidth="1"/>
    <col min="2855" max="2855" width="12.83984375" style="223" customWidth="1"/>
    <col min="2856" max="2856" width="14.89453125" style="223" customWidth="1"/>
    <col min="2857" max="2857" width="16.1015625" style="223" customWidth="1"/>
    <col min="2858" max="2858" width="10.15625" style="223" customWidth="1"/>
    <col min="2859" max="2859" width="11.20703125" style="223" customWidth="1"/>
    <col min="2860" max="2865" width="10.15625" style="223" customWidth="1"/>
    <col min="2866" max="2866" width="15.15625" style="223" customWidth="1"/>
    <col min="2867" max="2867" width="11.20703125" style="223" customWidth="1"/>
    <col min="2868" max="2869" width="10.15625" style="223" customWidth="1"/>
    <col min="2870" max="2870" width="12.47265625" style="223" customWidth="1"/>
    <col min="2871" max="2871" width="12.734375" style="223" customWidth="1"/>
    <col min="2872" max="2872" width="10.15625" style="223" customWidth="1"/>
    <col min="2873" max="2873" width="14.05078125" style="223" customWidth="1"/>
    <col min="2874" max="2874" width="7.83984375" style="223" customWidth="1"/>
    <col min="2875" max="2875" width="9.62890625" style="223" customWidth="1"/>
    <col min="2876" max="2876" width="1.1015625" style="223" customWidth="1"/>
    <col min="2877" max="3072" width="9.62890625" style="223"/>
    <col min="3073" max="3073" width="22.20703125" style="223" customWidth="1"/>
    <col min="3074" max="3074" width="16.3671875" style="223" customWidth="1"/>
    <col min="3075" max="3091" width="0" style="223" hidden="1" customWidth="1"/>
    <col min="3092" max="3092" width="39.9453125" style="223" customWidth="1"/>
    <col min="3093" max="3093" width="62.3671875" style="223" customWidth="1"/>
    <col min="3094" max="3094" width="25.3125" style="223" customWidth="1"/>
    <col min="3095" max="3095" width="12.05078125" style="223" customWidth="1"/>
    <col min="3096" max="3096" width="24.3671875" style="223" customWidth="1"/>
    <col min="3097" max="3099" width="12.05078125" style="223" customWidth="1"/>
    <col min="3100" max="3100" width="15.83984375" style="223" customWidth="1"/>
    <col min="3101" max="3101" width="11.5234375" style="223" customWidth="1"/>
    <col min="3102" max="3102" width="0" style="223" hidden="1" customWidth="1"/>
    <col min="3103" max="3103" width="17.47265625" style="223" customWidth="1"/>
    <col min="3104" max="3104" width="21.7890625" style="223" customWidth="1"/>
    <col min="3105" max="3105" width="19.3671875" style="223" customWidth="1"/>
    <col min="3106" max="3106" width="17.3125" style="223" customWidth="1"/>
    <col min="3107" max="3107" width="10.15625" style="223" customWidth="1"/>
    <col min="3108" max="3108" width="20.578125" style="223" customWidth="1"/>
    <col min="3109" max="3109" width="16.1015625" style="223" customWidth="1"/>
    <col min="3110" max="3110" width="18.26171875" style="223" customWidth="1"/>
    <col min="3111" max="3111" width="12.83984375" style="223" customWidth="1"/>
    <col min="3112" max="3112" width="14.89453125" style="223" customWidth="1"/>
    <col min="3113" max="3113" width="16.1015625" style="223" customWidth="1"/>
    <col min="3114" max="3114" width="10.15625" style="223" customWidth="1"/>
    <col min="3115" max="3115" width="11.20703125" style="223" customWidth="1"/>
    <col min="3116" max="3121" width="10.15625" style="223" customWidth="1"/>
    <col min="3122" max="3122" width="15.15625" style="223" customWidth="1"/>
    <col min="3123" max="3123" width="11.20703125" style="223" customWidth="1"/>
    <col min="3124" max="3125" width="10.15625" style="223" customWidth="1"/>
    <col min="3126" max="3126" width="12.47265625" style="223" customWidth="1"/>
    <col min="3127" max="3127" width="12.734375" style="223" customWidth="1"/>
    <col min="3128" max="3128" width="10.15625" style="223" customWidth="1"/>
    <col min="3129" max="3129" width="14.05078125" style="223" customWidth="1"/>
    <col min="3130" max="3130" width="7.83984375" style="223" customWidth="1"/>
    <col min="3131" max="3131" width="9.62890625" style="223" customWidth="1"/>
    <col min="3132" max="3132" width="1.1015625" style="223" customWidth="1"/>
    <col min="3133" max="3328" width="9.62890625" style="223"/>
    <col min="3329" max="3329" width="22.20703125" style="223" customWidth="1"/>
    <col min="3330" max="3330" width="16.3671875" style="223" customWidth="1"/>
    <col min="3331" max="3347" width="0" style="223" hidden="1" customWidth="1"/>
    <col min="3348" max="3348" width="39.9453125" style="223" customWidth="1"/>
    <col min="3349" max="3349" width="62.3671875" style="223" customWidth="1"/>
    <col min="3350" max="3350" width="25.3125" style="223" customWidth="1"/>
    <col min="3351" max="3351" width="12.05078125" style="223" customWidth="1"/>
    <col min="3352" max="3352" width="24.3671875" style="223" customWidth="1"/>
    <col min="3353" max="3355" width="12.05078125" style="223" customWidth="1"/>
    <col min="3356" max="3356" width="15.83984375" style="223" customWidth="1"/>
    <col min="3357" max="3357" width="11.5234375" style="223" customWidth="1"/>
    <col min="3358" max="3358" width="0" style="223" hidden="1" customWidth="1"/>
    <col min="3359" max="3359" width="17.47265625" style="223" customWidth="1"/>
    <col min="3360" max="3360" width="21.7890625" style="223" customWidth="1"/>
    <col min="3361" max="3361" width="19.3671875" style="223" customWidth="1"/>
    <col min="3362" max="3362" width="17.3125" style="223" customWidth="1"/>
    <col min="3363" max="3363" width="10.15625" style="223" customWidth="1"/>
    <col min="3364" max="3364" width="20.578125" style="223" customWidth="1"/>
    <col min="3365" max="3365" width="16.1015625" style="223" customWidth="1"/>
    <col min="3366" max="3366" width="18.26171875" style="223" customWidth="1"/>
    <col min="3367" max="3367" width="12.83984375" style="223" customWidth="1"/>
    <col min="3368" max="3368" width="14.89453125" style="223" customWidth="1"/>
    <col min="3369" max="3369" width="16.1015625" style="223" customWidth="1"/>
    <col min="3370" max="3370" width="10.15625" style="223" customWidth="1"/>
    <col min="3371" max="3371" width="11.20703125" style="223" customWidth="1"/>
    <col min="3372" max="3377" width="10.15625" style="223" customWidth="1"/>
    <col min="3378" max="3378" width="15.15625" style="223" customWidth="1"/>
    <col min="3379" max="3379" width="11.20703125" style="223" customWidth="1"/>
    <col min="3380" max="3381" width="10.15625" style="223" customWidth="1"/>
    <col min="3382" max="3382" width="12.47265625" style="223" customWidth="1"/>
    <col min="3383" max="3383" width="12.734375" style="223" customWidth="1"/>
    <col min="3384" max="3384" width="10.15625" style="223" customWidth="1"/>
    <col min="3385" max="3385" width="14.05078125" style="223" customWidth="1"/>
    <col min="3386" max="3386" width="7.83984375" style="223" customWidth="1"/>
    <col min="3387" max="3387" width="9.62890625" style="223" customWidth="1"/>
    <col min="3388" max="3388" width="1.1015625" style="223" customWidth="1"/>
    <col min="3389" max="3584" width="9.62890625" style="223"/>
    <col min="3585" max="3585" width="22.20703125" style="223" customWidth="1"/>
    <col min="3586" max="3586" width="16.3671875" style="223" customWidth="1"/>
    <col min="3587" max="3603" width="0" style="223" hidden="1" customWidth="1"/>
    <col min="3604" max="3604" width="39.9453125" style="223" customWidth="1"/>
    <col min="3605" max="3605" width="62.3671875" style="223" customWidth="1"/>
    <col min="3606" max="3606" width="25.3125" style="223" customWidth="1"/>
    <col min="3607" max="3607" width="12.05078125" style="223" customWidth="1"/>
    <col min="3608" max="3608" width="24.3671875" style="223" customWidth="1"/>
    <col min="3609" max="3611" width="12.05078125" style="223" customWidth="1"/>
    <col min="3612" max="3612" width="15.83984375" style="223" customWidth="1"/>
    <col min="3613" max="3613" width="11.5234375" style="223" customWidth="1"/>
    <col min="3614" max="3614" width="0" style="223" hidden="1" customWidth="1"/>
    <col min="3615" max="3615" width="17.47265625" style="223" customWidth="1"/>
    <col min="3616" max="3616" width="21.7890625" style="223" customWidth="1"/>
    <col min="3617" max="3617" width="19.3671875" style="223" customWidth="1"/>
    <col min="3618" max="3618" width="17.3125" style="223" customWidth="1"/>
    <col min="3619" max="3619" width="10.15625" style="223" customWidth="1"/>
    <col min="3620" max="3620" width="20.578125" style="223" customWidth="1"/>
    <col min="3621" max="3621" width="16.1015625" style="223" customWidth="1"/>
    <col min="3622" max="3622" width="18.26171875" style="223" customWidth="1"/>
    <col min="3623" max="3623" width="12.83984375" style="223" customWidth="1"/>
    <col min="3624" max="3624" width="14.89453125" style="223" customWidth="1"/>
    <col min="3625" max="3625" width="16.1015625" style="223" customWidth="1"/>
    <col min="3626" max="3626" width="10.15625" style="223" customWidth="1"/>
    <col min="3627" max="3627" width="11.20703125" style="223" customWidth="1"/>
    <col min="3628" max="3633" width="10.15625" style="223" customWidth="1"/>
    <col min="3634" max="3634" width="15.15625" style="223" customWidth="1"/>
    <col min="3635" max="3635" width="11.20703125" style="223" customWidth="1"/>
    <col min="3636" max="3637" width="10.15625" style="223" customWidth="1"/>
    <col min="3638" max="3638" width="12.47265625" style="223" customWidth="1"/>
    <col min="3639" max="3639" width="12.734375" style="223" customWidth="1"/>
    <col min="3640" max="3640" width="10.15625" style="223" customWidth="1"/>
    <col min="3641" max="3641" width="14.05078125" style="223" customWidth="1"/>
    <col min="3642" max="3642" width="7.83984375" style="223" customWidth="1"/>
    <col min="3643" max="3643" width="9.62890625" style="223" customWidth="1"/>
    <col min="3644" max="3644" width="1.1015625" style="223" customWidth="1"/>
    <col min="3645" max="3840" width="9.62890625" style="223"/>
    <col min="3841" max="3841" width="22.20703125" style="223" customWidth="1"/>
    <col min="3842" max="3842" width="16.3671875" style="223" customWidth="1"/>
    <col min="3843" max="3859" width="0" style="223" hidden="1" customWidth="1"/>
    <col min="3860" max="3860" width="39.9453125" style="223" customWidth="1"/>
    <col min="3861" max="3861" width="62.3671875" style="223" customWidth="1"/>
    <col min="3862" max="3862" width="25.3125" style="223" customWidth="1"/>
    <col min="3863" max="3863" width="12.05078125" style="223" customWidth="1"/>
    <col min="3864" max="3864" width="24.3671875" style="223" customWidth="1"/>
    <col min="3865" max="3867" width="12.05078125" style="223" customWidth="1"/>
    <col min="3868" max="3868" width="15.83984375" style="223" customWidth="1"/>
    <col min="3869" max="3869" width="11.5234375" style="223" customWidth="1"/>
    <col min="3870" max="3870" width="0" style="223" hidden="1" customWidth="1"/>
    <col min="3871" max="3871" width="17.47265625" style="223" customWidth="1"/>
    <col min="3872" max="3872" width="21.7890625" style="223" customWidth="1"/>
    <col min="3873" max="3873" width="19.3671875" style="223" customWidth="1"/>
    <col min="3874" max="3874" width="17.3125" style="223" customWidth="1"/>
    <col min="3875" max="3875" width="10.15625" style="223" customWidth="1"/>
    <col min="3876" max="3876" width="20.578125" style="223" customWidth="1"/>
    <col min="3877" max="3877" width="16.1015625" style="223" customWidth="1"/>
    <col min="3878" max="3878" width="18.26171875" style="223" customWidth="1"/>
    <col min="3879" max="3879" width="12.83984375" style="223" customWidth="1"/>
    <col min="3880" max="3880" width="14.89453125" style="223" customWidth="1"/>
    <col min="3881" max="3881" width="16.1015625" style="223" customWidth="1"/>
    <col min="3882" max="3882" width="10.15625" style="223" customWidth="1"/>
    <col min="3883" max="3883" width="11.20703125" style="223" customWidth="1"/>
    <col min="3884" max="3889" width="10.15625" style="223" customWidth="1"/>
    <col min="3890" max="3890" width="15.15625" style="223" customWidth="1"/>
    <col min="3891" max="3891" width="11.20703125" style="223" customWidth="1"/>
    <col min="3892" max="3893" width="10.15625" style="223" customWidth="1"/>
    <col min="3894" max="3894" width="12.47265625" style="223" customWidth="1"/>
    <col min="3895" max="3895" width="12.734375" style="223" customWidth="1"/>
    <col min="3896" max="3896" width="10.15625" style="223" customWidth="1"/>
    <col min="3897" max="3897" width="14.05078125" style="223" customWidth="1"/>
    <col min="3898" max="3898" width="7.83984375" style="223" customWidth="1"/>
    <col min="3899" max="3899" width="9.62890625" style="223" customWidth="1"/>
    <col min="3900" max="3900" width="1.1015625" style="223" customWidth="1"/>
    <col min="3901" max="4096" width="9.62890625" style="223"/>
    <col min="4097" max="4097" width="22.20703125" style="223" customWidth="1"/>
    <col min="4098" max="4098" width="16.3671875" style="223" customWidth="1"/>
    <col min="4099" max="4115" width="0" style="223" hidden="1" customWidth="1"/>
    <col min="4116" max="4116" width="39.9453125" style="223" customWidth="1"/>
    <col min="4117" max="4117" width="62.3671875" style="223" customWidth="1"/>
    <col min="4118" max="4118" width="25.3125" style="223" customWidth="1"/>
    <col min="4119" max="4119" width="12.05078125" style="223" customWidth="1"/>
    <col min="4120" max="4120" width="24.3671875" style="223" customWidth="1"/>
    <col min="4121" max="4123" width="12.05078125" style="223" customWidth="1"/>
    <col min="4124" max="4124" width="15.83984375" style="223" customWidth="1"/>
    <col min="4125" max="4125" width="11.5234375" style="223" customWidth="1"/>
    <col min="4126" max="4126" width="0" style="223" hidden="1" customWidth="1"/>
    <col min="4127" max="4127" width="17.47265625" style="223" customWidth="1"/>
    <col min="4128" max="4128" width="21.7890625" style="223" customWidth="1"/>
    <col min="4129" max="4129" width="19.3671875" style="223" customWidth="1"/>
    <col min="4130" max="4130" width="17.3125" style="223" customWidth="1"/>
    <col min="4131" max="4131" width="10.15625" style="223" customWidth="1"/>
    <col min="4132" max="4132" width="20.578125" style="223" customWidth="1"/>
    <col min="4133" max="4133" width="16.1015625" style="223" customWidth="1"/>
    <col min="4134" max="4134" width="18.26171875" style="223" customWidth="1"/>
    <col min="4135" max="4135" width="12.83984375" style="223" customWidth="1"/>
    <col min="4136" max="4136" width="14.89453125" style="223" customWidth="1"/>
    <col min="4137" max="4137" width="16.1015625" style="223" customWidth="1"/>
    <col min="4138" max="4138" width="10.15625" style="223" customWidth="1"/>
    <col min="4139" max="4139" width="11.20703125" style="223" customWidth="1"/>
    <col min="4140" max="4145" width="10.15625" style="223" customWidth="1"/>
    <col min="4146" max="4146" width="15.15625" style="223" customWidth="1"/>
    <col min="4147" max="4147" width="11.20703125" style="223" customWidth="1"/>
    <col min="4148" max="4149" width="10.15625" style="223" customWidth="1"/>
    <col min="4150" max="4150" width="12.47265625" style="223" customWidth="1"/>
    <col min="4151" max="4151" width="12.734375" style="223" customWidth="1"/>
    <col min="4152" max="4152" width="10.15625" style="223" customWidth="1"/>
    <col min="4153" max="4153" width="14.05078125" style="223" customWidth="1"/>
    <col min="4154" max="4154" width="7.83984375" style="223" customWidth="1"/>
    <col min="4155" max="4155" width="9.62890625" style="223" customWidth="1"/>
    <col min="4156" max="4156" width="1.1015625" style="223" customWidth="1"/>
    <col min="4157" max="4352" width="9.62890625" style="223"/>
    <col min="4353" max="4353" width="22.20703125" style="223" customWidth="1"/>
    <col min="4354" max="4354" width="16.3671875" style="223" customWidth="1"/>
    <col min="4355" max="4371" width="0" style="223" hidden="1" customWidth="1"/>
    <col min="4372" max="4372" width="39.9453125" style="223" customWidth="1"/>
    <col min="4373" max="4373" width="62.3671875" style="223" customWidth="1"/>
    <col min="4374" max="4374" width="25.3125" style="223" customWidth="1"/>
    <col min="4375" max="4375" width="12.05078125" style="223" customWidth="1"/>
    <col min="4376" max="4376" width="24.3671875" style="223" customWidth="1"/>
    <col min="4377" max="4379" width="12.05078125" style="223" customWidth="1"/>
    <col min="4380" max="4380" width="15.83984375" style="223" customWidth="1"/>
    <col min="4381" max="4381" width="11.5234375" style="223" customWidth="1"/>
    <col min="4382" max="4382" width="0" style="223" hidden="1" customWidth="1"/>
    <col min="4383" max="4383" width="17.47265625" style="223" customWidth="1"/>
    <col min="4384" max="4384" width="21.7890625" style="223" customWidth="1"/>
    <col min="4385" max="4385" width="19.3671875" style="223" customWidth="1"/>
    <col min="4386" max="4386" width="17.3125" style="223" customWidth="1"/>
    <col min="4387" max="4387" width="10.15625" style="223" customWidth="1"/>
    <col min="4388" max="4388" width="20.578125" style="223" customWidth="1"/>
    <col min="4389" max="4389" width="16.1015625" style="223" customWidth="1"/>
    <col min="4390" max="4390" width="18.26171875" style="223" customWidth="1"/>
    <col min="4391" max="4391" width="12.83984375" style="223" customWidth="1"/>
    <col min="4392" max="4392" width="14.89453125" style="223" customWidth="1"/>
    <col min="4393" max="4393" width="16.1015625" style="223" customWidth="1"/>
    <col min="4394" max="4394" width="10.15625" style="223" customWidth="1"/>
    <col min="4395" max="4395" width="11.20703125" style="223" customWidth="1"/>
    <col min="4396" max="4401" width="10.15625" style="223" customWidth="1"/>
    <col min="4402" max="4402" width="15.15625" style="223" customWidth="1"/>
    <col min="4403" max="4403" width="11.20703125" style="223" customWidth="1"/>
    <col min="4404" max="4405" width="10.15625" style="223" customWidth="1"/>
    <col min="4406" max="4406" width="12.47265625" style="223" customWidth="1"/>
    <col min="4407" max="4407" width="12.734375" style="223" customWidth="1"/>
    <col min="4408" max="4408" width="10.15625" style="223" customWidth="1"/>
    <col min="4409" max="4409" width="14.05078125" style="223" customWidth="1"/>
    <col min="4410" max="4410" width="7.83984375" style="223" customWidth="1"/>
    <col min="4411" max="4411" width="9.62890625" style="223" customWidth="1"/>
    <col min="4412" max="4412" width="1.1015625" style="223" customWidth="1"/>
    <col min="4413" max="4608" width="9.62890625" style="223"/>
    <col min="4609" max="4609" width="22.20703125" style="223" customWidth="1"/>
    <col min="4610" max="4610" width="16.3671875" style="223" customWidth="1"/>
    <col min="4611" max="4627" width="0" style="223" hidden="1" customWidth="1"/>
    <col min="4628" max="4628" width="39.9453125" style="223" customWidth="1"/>
    <col min="4629" max="4629" width="62.3671875" style="223" customWidth="1"/>
    <col min="4630" max="4630" width="25.3125" style="223" customWidth="1"/>
    <col min="4631" max="4631" width="12.05078125" style="223" customWidth="1"/>
    <col min="4632" max="4632" width="24.3671875" style="223" customWidth="1"/>
    <col min="4633" max="4635" width="12.05078125" style="223" customWidth="1"/>
    <col min="4636" max="4636" width="15.83984375" style="223" customWidth="1"/>
    <col min="4637" max="4637" width="11.5234375" style="223" customWidth="1"/>
    <col min="4638" max="4638" width="0" style="223" hidden="1" customWidth="1"/>
    <col min="4639" max="4639" width="17.47265625" style="223" customWidth="1"/>
    <col min="4640" max="4640" width="21.7890625" style="223" customWidth="1"/>
    <col min="4641" max="4641" width="19.3671875" style="223" customWidth="1"/>
    <col min="4642" max="4642" width="17.3125" style="223" customWidth="1"/>
    <col min="4643" max="4643" width="10.15625" style="223" customWidth="1"/>
    <col min="4644" max="4644" width="20.578125" style="223" customWidth="1"/>
    <col min="4645" max="4645" width="16.1015625" style="223" customWidth="1"/>
    <col min="4646" max="4646" width="18.26171875" style="223" customWidth="1"/>
    <col min="4647" max="4647" width="12.83984375" style="223" customWidth="1"/>
    <col min="4648" max="4648" width="14.89453125" style="223" customWidth="1"/>
    <col min="4649" max="4649" width="16.1015625" style="223" customWidth="1"/>
    <col min="4650" max="4650" width="10.15625" style="223" customWidth="1"/>
    <col min="4651" max="4651" width="11.20703125" style="223" customWidth="1"/>
    <col min="4652" max="4657" width="10.15625" style="223" customWidth="1"/>
    <col min="4658" max="4658" width="15.15625" style="223" customWidth="1"/>
    <col min="4659" max="4659" width="11.20703125" style="223" customWidth="1"/>
    <col min="4660" max="4661" width="10.15625" style="223" customWidth="1"/>
    <col min="4662" max="4662" width="12.47265625" style="223" customWidth="1"/>
    <col min="4663" max="4663" width="12.734375" style="223" customWidth="1"/>
    <col min="4664" max="4664" width="10.15625" style="223" customWidth="1"/>
    <col min="4665" max="4665" width="14.05078125" style="223" customWidth="1"/>
    <col min="4666" max="4666" width="7.83984375" style="223" customWidth="1"/>
    <col min="4667" max="4667" width="9.62890625" style="223" customWidth="1"/>
    <col min="4668" max="4668" width="1.1015625" style="223" customWidth="1"/>
    <col min="4669" max="4864" width="9.62890625" style="223"/>
    <col min="4865" max="4865" width="22.20703125" style="223" customWidth="1"/>
    <col min="4866" max="4866" width="16.3671875" style="223" customWidth="1"/>
    <col min="4867" max="4883" width="0" style="223" hidden="1" customWidth="1"/>
    <col min="4884" max="4884" width="39.9453125" style="223" customWidth="1"/>
    <col min="4885" max="4885" width="62.3671875" style="223" customWidth="1"/>
    <col min="4886" max="4886" width="25.3125" style="223" customWidth="1"/>
    <col min="4887" max="4887" width="12.05078125" style="223" customWidth="1"/>
    <col min="4888" max="4888" width="24.3671875" style="223" customWidth="1"/>
    <col min="4889" max="4891" width="12.05078125" style="223" customWidth="1"/>
    <col min="4892" max="4892" width="15.83984375" style="223" customWidth="1"/>
    <col min="4893" max="4893" width="11.5234375" style="223" customWidth="1"/>
    <col min="4894" max="4894" width="0" style="223" hidden="1" customWidth="1"/>
    <col min="4895" max="4895" width="17.47265625" style="223" customWidth="1"/>
    <col min="4896" max="4896" width="21.7890625" style="223" customWidth="1"/>
    <col min="4897" max="4897" width="19.3671875" style="223" customWidth="1"/>
    <col min="4898" max="4898" width="17.3125" style="223" customWidth="1"/>
    <col min="4899" max="4899" width="10.15625" style="223" customWidth="1"/>
    <col min="4900" max="4900" width="20.578125" style="223" customWidth="1"/>
    <col min="4901" max="4901" width="16.1015625" style="223" customWidth="1"/>
    <col min="4902" max="4902" width="18.26171875" style="223" customWidth="1"/>
    <col min="4903" max="4903" width="12.83984375" style="223" customWidth="1"/>
    <col min="4904" max="4904" width="14.89453125" style="223" customWidth="1"/>
    <col min="4905" max="4905" width="16.1015625" style="223" customWidth="1"/>
    <col min="4906" max="4906" width="10.15625" style="223" customWidth="1"/>
    <col min="4907" max="4907" width="11.20703125" style="223" customWidth="1"/>
    <col min="4908" max="4913" width="10.15625" style="223" customWidth="1"/>
    <col min="4914" max="4914" width="15.15625" style="223" customWidth="1"/>
    <col min="4915" max="4915" width="11.20703125" style="223" customWidth="1"/>
    <col min="4916" max="4917" width="10.15625" style="223" customWidth="1"/>
    <col min="4918" max="4918" width="12.47265625" style="223" customWidth="1"/>
    <col min="4919" max="4919" width="12.734375" style="223" customWidth="1"/>
    <col min="4920" max="4920" width="10.15625" style="223" customWidth="1"/>
    <col min="4921" max="4921" width="14.05078125" style="223" customWidth="1"/>
    <col min="4922" max="4922" width="7.83984375" style="223" customWidth="1"/>
    <col min="4923" max="4923" width="9.62890625" style="223" customWidth="1"/>
    <col min="4924" max="4924" width="1.1015625" style="223" customWidth="1"/>
    <col min="4925" max="5120" width="9.62890625" style="223"/>
    <col min="5121" max="5121" width="22.20703125" style="223" customWidth="1"/>
    <col min="5122" max="5122" width="16.3671875" style="223" customWidth="1"/>
    <col min="5123" max="5139" width="0" style="223" hidden="1" customWidth="1"/>
    <col min="5140" max="5140" width="39.9453125" style="223" customWidth="1"/>
    <col min="5141" max="5141" width="62.3671875" style="223" customWidth="1"/>
    <col min="5142" max="5142" width="25.3125" style="223" customWidth="1"/>
    <col min="5143" max="5143" width="12.05078125" style="223" customWidth="1"/>
    <col min="5144" max="5144" width="24.3671875" style="223" customWidth="1"/>
    <col min="5145" max="5147" width="12.05078125" style="223" customWidth="1"/>
    <col min="5148" max="5148" width="15.83984375" style="223" customWidth="1"/>
    <col min="5149" max="5149" width="11.5234375" style="223" customWidth="1"/>
    <col min="5150" max="5150" width="0" style="223" hidden="1" customWidth="1"/>
    <col min="5151" max="5151" width="17.47265625" style="223" customWidth="1"/>
    <col min="5152" max="5152" width="21.7890625" style="223" customWidth="1"/>
    <col min="5153" max="5153" width="19.3671875" style="223" customWidth="1"/>
    <col min="5154" max="5154" width="17.3125" style="223" customWidth="1"/>
    <col min="5155" max="5155" width="10.15625" style="223" customWidth="1"/>
    <col min="5156" max="5156" width="20.578125" style="223" customWidth="1"/>
    <col min="5157" max="5157" width="16.1015625" style="223" customWidth="1"/>
    <col min="5158" max="5158" width="18.26171875" style="223" customWidth="1"/>
    <col min="5159" max="5159" width="12.83984375" style="223" customWidth="1"/>
    <col min="5160" max="5160" width="14.89453125" style="223" customWidth="1"/>
    <col min="5161" max="5161" width="16.1015625" style="223" customWidth="1"/>
    <col min="5162" max="5162" width="10.15625" style="223" customWidth="1"/>
    <col min="5163" max="5163" width="11.20703125" style="223" customWidth="1"/>
    <col min="5164" max="5169" width="10.15625" style="223" customWidth="1"/>
    <col min="5170" max="5170" width="15.15625" style="223" customWidth="1"/>
    <col min="5171" max="5171" width="11.20703125" style="223" customWidth="1"/>
    <col min="5172" max="5173" width="10.15625" style="223" customWidth="1"/>
    <col min="5174" max="5174" width="12.47265625" style="223" customWidth="1"/>
    <col min="5175" max="5175" width="12.734375" style="223" customWidth="1"/>
    <col min="5176" max="5176" width="10.15625" style="223" customWidth="1"/>
    <col min="5177" max="5177" width="14.05078125" style="223" customWidth="1"/>
    <col min="5178" max="5178" width="7.83984375" style="223" customWidth="1"/>
    <col min="5179" max="5179" width="9.62890625" style="223" customWidth="1"/>
    <col min="5180" max="5180" width="1.1015625" style="223" customWidth="1"/>
    <col min="5181" max="5376" width="9.62890625" style="223"/>
    <col min="5377" max="5377" width="22.20703125" style="223" customWidth="1"/>
    <col min="5378" max="5378" width="16.3671875" style="223" customWidth="1"/>
    <col min="5379" max="5395" width="0" style="223" hidden="1" customWidth="1"/>
    <col min="5396" max="5396" width="39.9453125" style="223" customWidth="1"/>
    <col min="5397" max="5397" width="62.3671875" style="223" customWidth="1"/>
    <col min="5398" max="5398" width="25.3125" style="223" customWidth="1"/>
    <col min="5399" max="5399" width="12.05078125" style="223" customWidth="1"/>
    <col min="5400" max="5400" width="24.3671875" style="223" customWidth="1"/>
    <col min="5401" max="5403" width="12.05078125" style="223" customWidth="1"/>
    <col min="5404" max="5404" width="15.83984375" style="223" customWidth="1"/>
    <col min="5405" max="5405" width="11.5234375" style="223" customWidth="1"/>
    <col min="5406" max="5406" width="0" style="223" hidden="1" customWidth="1"/>
    <col min="5407" max="5407" width="17.47265625" style="223" customWidth="1"/>
    <col min="5408" max="5408" width="21.7890625" style="223" customWidth="1"/>
    <col min="5409" max="5409" width="19.3671875" style="223" customWidth="1"/>
    <col min="5410" max="5410" width="17.3125" style="223" customWidth="1"/>
    <col min="5411" max="5411" width="10.15625" style="223" customWidth="1"/>
    <col min="5412" max="5412" width="20.578125" style="223" customWidth="1"/>
    <col min="5413" max="5413" width="16.1015625" style="223" customWidth="1"/>
    <col min="5414" max="5414" width="18.26171875" style="223" customWidth="1"/>
    <col min="5415" max="5415" width="12.83984375" style="223" customWidth="1"/>
    <col min="5416" max="5416" width="14.89453125" style="223" customWidth="1"/>
    <col min="5417" max="5417" width="16.1015625" style="223" customWidth="1"/>
    <col min="5418" max="5418" width="10.15625" style="223" customWidth="1"/>
    <col min="5419" max="5419" width="11.20703125" style="223" customWidth="1"/>
    <col min="5420" max="5425" width="10.15625" style="223" customWidth="1"/>
    <col min="5426" max="5426" width="15.15625" style="223" customWidth="1"/>
    <col min="5427" max="5427" width="11.20703125" style="223" customWidth="1"/>
    <col min="5428" max="5429" width="10.15625" style="223" customWidth="1"/>
    <col min="5430" max="5430" width="12.47265625" style="223" customWidth="1"/>
    <col min="5431" max="5431" width="12.734375" style="223" customWidth="1"/>
    <col min="5432" max="5432" width="10.15625" style="223" customWidth="1"/>
    <col min="5433" max="5433" width="14.05078125" style="223" customWidth="1"/>
    <col min="5434" max="5434" width="7.83984375" style="223" customWidth="1"/>
    <col min="5435" max="5435" width="9.62890625" style="223" customWidth="1"/>
    <col min="5436" max="5436" width="1.1015625" style="223" customWidth="1"/>
    <col min="5437" max="5632" width="9.62890625" style="223"/>
    <col min="5633" max="5633" width="22.20703125" style="223" customWidth="1"/>
    <col min="5634" max="5634" width="16.3671875" style="223" customWidth="1"/>
    <col min="5635" max="5651" width="0" style="223" hidden="1" customWidth="1"/>
    <col min="5652" max="5652" width="39.9453125" style="223" customWidth="1"/>
    <col min="5653" max="5653" width="62.3671875" style="223" customWidth="1"/>
    <col min="5654" max="5654" width="25.3125" style="223" customWidth="1"/>
    <col min="5655" max="5655" width="12.05078125" style="223" customWidth="1"/>
    <col min="5656" max="5656" width="24.3671875" style="223" customWidth="1"/>
    <col min="5657" max="5659" width="12.05078125" style="223" customWidth="1"/>
    <col min="5660" max="5660" width="15.83984375" style="223" customWidth="1"/>
    <col min="5661" max="5661" width="11.5234375" style="223" customWidth="1"/>
    <col min="5662" max="5662" width="0" style="223" hidden="1" customWidth="1"/>
    <col min="5663" max="5663" width="17.47265625" style="223" customWidth="1"/>
    <col min="5664" max="5664" width="21.7890625" style="223" customWidth="1"/>
    <col min="5665" max="5665" width="19.3671875" style="223" customWidth="1"/>
    <col min="5666" max="5666" width="17.3125" style="223" customWidth="1"/>
    <col min="5667" max="5667" width="10.15625" style="223" customWidth="1"/>
    <col min="5668" max="5668" width="20.578125" style="223" customWidth="1"/>
    <col min="5669" max="5669" width="16.1015625" style="223" customWidth="1"/>
    <col min="5670" max="5670" width="18.26171875" style="223" customWidth="1"/>
    <col min="5671" max="5671" width="12.83984375" style="223" customWidth="1"/>
    <col min="5672" max="5672" width="14.89453125" style="223" customWidth="1"/>
    <col min="5673" max="5673" width="16.1015625" style="223" customWidth="1"/>
    <col min="5674" max="5674" width="10.15625" style="223" customWidth="1"/>
    <col min="5675" max="5675" width="11.20703125" style="223" customWidth="1"/>
    <col min="5676" max="5681" width="10.15625" style="223" customWidth="1"/>
    <col min="5682" max="5682" width="15.15625" style="223" customWidth="1"/>
    <col min="5683" max="5683" width="11.20703125" style="223" customWidth="1"/>
    <col min="5684" max="5685" width="10.15625" style="223" customWidth="1"/>
    <col min="5686" max="5686" width="12.47265625" style="223" customWidth="1"/>
    <col min="5687" max="5687" width="12.734375" style="223" customWidth="1"/>
    <col min="5688" max="5688" width="10.15625" style="223" customWidth="1"/>
    <col min="5689" max="5689" width="14.05078125" style="223" customWidth="1"/>
    <col min="5690" max="5690" width="7.83984375" style="223" customWidth="1"/>
    <col min="5691" max="5691" width="9.62890625" style="223" customWidth="1"/>
    <col min="5692" max="5692" width="1.1015625" style="223" customWidth="1"/>
    <col min="5693" max="5888" width="9.62890625" style="223"/>
    <col min="5889" max="5889" width="22.20703125" style="223" customWidth="1"/>
    <col min="5890" max="5890" width="16.3671875" style="223" customWidth="1"/>
    <col min="5891" max="5907" width="0" style="223" hidden="1" customWidth="1"/>
    <col min="5908" max="5908" width="39.9453125" style="223" customWidth="1"/>
    <col min="5909" max="5909" width="62.3671875" style="223" customWidth="1"/>
    <col min="5910" max="5910" width="25.3125" style="223" customWidth="1"/>
    <col min="5911" max="5911" width="12.05078125" style="223" customWidth="1"/>
    <col min="5912" max="5912" width="24.3671875" style="223" customWidth="1"/>
    <col min="5913" max="5915" width="12.05078125" style="223" customWidth="1"/>
    <col min="5916" max="5916" width="15.83984375" style="223" customWidth="1"/>
    <col min="5917" max="5917" width="11.5234375" style="223" customWidth="1"/>
    <col min="5918" max="5918" width="0" style="223" hidden="1" customWidth="1"/>
    <col min="5919" max="5919" width="17.47265625" style="223" customWidth="1"/>
    <col min="5920" max="5920" width="21.7890625" style="223" customWidth="1"/>
    <col min="5921" max="5921" width="19.3671875" style="223" customWidth="1"/>
    <col min="5922" max="5922" width="17.3125" style="223" customWidth="1"/>
    <col min="5923" max="5923" width="10.15625" style="223" customWidth="1"/>
    <col min="5924" max="5924" width="20.578125" style="223" customWidth="1"/>
    <col min="5925" max="5925" width="16.1015625" style="223" customWidth="1"/>
    <col min="5926" max="5926" width="18.26171875" style="223" customWidth="1"/>
    <col min="5927" max="5927" width="12.83984375" style="223" customWidth="1"/>
    <col min="5928" max="5928" width="14.89453125" style="223" customWidth="1"/>
    <col min="5929" max="5929" width="16.1015625" style="223" customWidth="1"/>
    <col min="5930" max="5930" width="10.15625" style="223" customWidth="1"/>
    <col min="5931" max="5931" width="11.20703125" style="223" customWidth="1"/>
    <col min="5932" max="5937" width="10.15625" style="223" customWidth="1"/>
    <col min="5938" max="5938" width="15.15625" style="223" customWidth="1"/>
    <col min="5939" max="5939" width="11.20703125" style="223" customWidth="1"/>
    <col min="5940" max="5941" width="10.15625" style="223" customWidth="1"/>
    <col min="5942" max="5942" width="12.47265625" style="223" customWidth="1"/>
    <col min="5943" max="5943" width="12.734375" style="223" customWidth="1"/>
    <col min="5944" max="5944" width="10.15625" style="223" customWidth="1"/>
    <col min="5945" max="5945" width="14.05078125" style="223" customWidth="1"/>
    <col min="5946" max="5946" width="7.83984375" style="223" customWidth="1"/>
    <col min="5947" max="5947" width="9.62890625" style="223" customWidth="1"/>
    <col min="5948" max="5948" width="1.1015625" style="223" customWidth="1"/>
    <col min="5949" max="6144" width="9.62890625" style="223"/>
    <col min="6145" max="6145" width="22.20703125" style="223" customWidth="1"/>
    <col min="6146" max="6146" width="16.3671875" style="223" customWidth="1"/>
    <col min="6147" max="6163" width="0" style="223" hidden="1" customWidth="1"/>
    <col min="6164" max="6164" width="39.9453125" style="223" customWidth="1"/>
    <col min="6165" max="6165" width="62.3671875" style="223" customWidth="1"/>
    <col min="6166" max="6166" width="25.3125" style="223" customWidth="1"/>
    <col min="6167" max="6167" width="12.05078125" style="223" customWidth="1"/>
    <col min="6168" max="6168" width="24.3671875" style="223" customWidth="1"/>
    <col min="6169" max="6171" width="12.05078125" style="223" customWidth="1"/>
    <col min="6172" max="6172" width="15.83984375" style="223" customWidth="1"/>
    <col min="6173" max="6173" width="11.5234375" style="223" customWidth="1"/>
    <col min="6174" max="6174" width="0" style="223" hidden="1" customWidth="1"/>
    <col min="6175" max="6175" width="17.47265625" style="223" customWidth="1"/>
    <col min="6176" max="6176" width="21.7890625" style="223" customWidth="1"/>
    <col min="6177" max="6177" width="19.3671875" style="223" customWidth="1"/>
    <col min="6178" max="6178" width="17.3125" style="223" customWidth="1"/>
    <col min="6179" max="6179" width="10.15625" style="223" customWidth="1"/>
    <col min="6180" max="6180" width="20.578125" style="223" customWidth="1"/>
    <col min="6181" max="6181" width="16.1015625" style="223" customWidth="1"/>
    <col min="6182" max="6182" width="18.26171875" style="223" customWidth="1"/>
    <col min="6183" max="6183" width="12.83984375" style="223" customWidth="1"/>
    <col min="6184" max="6184" width="14.89453125" style="223" customWidth="1"/>
    <col min="6185" max="6185" width="16.1015625" style="223" customWidth="1"/>
    <col min="6186" max="6186" width="10.15625" style="223" customWidth="1"/>
    <col min="6187" max="6187" width="11.20703125" style="223" customWidth="1"/>
    <col min="6188" max="6193" width="10.15625" style="223" customWidth="1"/>
    <col min="6194" max="6194" width="15.15625" style="223" customWidth="1"/>
    <col min="6195" max="6195" width="11.20703125" style="223" customWidth="1"/>
    <col min="6196" max="6197" width="10.15625" style="223" customWidth="1"/>
    <col min="6198" max="6198" width="12.47265625" style="223" customWidth="1"/>
    <col min="6199" max="6199" width="12.734375" style="223" customWidth="1"/>
    <col min="6200" max="6200" width="10.15625" style="223" customWidth="1"/>
    <col min="6201" max="6201" width="14.05078125" style="223" customWidth="1"/>
    <col min="6202" max="6202" width="7.83984375" style="223" customWidth="1"/>
    <col min="6203" max="6203" width="9.62890625" style="223" customWidth="1"/>
    <col min="6204" max="6204" width="1.1015625" style="223" customWidth="1"/>
    <col min="6205" max="6400" width="9.62890625" style="223"/>
    <col min="6401" max="6401" width="22.20703125" style="223" customWidth="1"/>
    <col min="6402" max="6402" width="16.3671875" style="223" customWidth="1"/>
    <col min="6403" max="6419" width="0" style="223" hidden="1" customWidth="1"/>
    <col min="6420" max="6420" width="39.9453125" style="223" customWidth="1"/>
    <col min="6421" max="6421" width="62.3671875" style="223" customWidth="1"/>
    <col min="6422" max="6422" width="25.3125" style="223" customWidth="1"/>
    <col min="6423" max="6423" width="12.05078125" style="223" customWidth="1"/>
    <col min="6424" max="6424" width="24.3671875" style="223" customWidth="1"/>
    <col min="6425" max="6427" width="12.05078125" style="223" customWidth="1"/>
    <col min="6428" max="6428" width="15.83984375" style="223" customWidth="1"/>
    <col min="6429" max="6429" width="11.5234375" style="223" customWidth="1"/>
    <col min="6430" max="6430" width="0" style="223" hidden="1" customWidth="1"/>
    <col min="6431" max="6431" width="17.47265625" style="223" customWidth="1"/>
    <col min="6432" max="6432" width="21.7890625" style="223" customWidth="1"/>
    <col min="6433" max="6433" width="19.3671875" style="223" customWidth="1"/>
    <col min="6434" max="6434" width="17.3125" style="223" customWidth="1"/>
    <col min="6435" max="6435" width="10.15625" style="223" customWidth="1"/>
    <col min="6436" max="6436" width="20.578125" style="223" customWidth="1"/>
    <col min="6437" max="6437" width="16.1015625" style="223" customWidth="1"/>
    <col min="6438" max="6438" width="18.26171875" style="223" customWidth="1"/>
    <col min="6439" max="6439" width="12.83984375" style="223" customWidth="1"/>
    <col min="6440" max="6440" width="14.89453125" style="223" customWidth="1"/>
    <col min="6441" max="6441" width="16.1015625" style="223" customWidth="1"/>
    <col min="6442" max="6442" width="10.15625" style="223" customWidth="1"/>
    <col min="6443" max="6443" width="11.20703125" style="223" customWidth="1"/>
    <col min="6444" max="6449" width="10.15625" style="223" customWidth="1"/>
    <col min="6450" max="6450" width="15.15625" style="223" customWidth="1"/>
    <col min="6451" max="6451" width="11.20703125" style="223" customWidth="1"/>
    <col min="6452" max="6453" width="10.15625" style="223" customWidth="1"/>
    <col min="6454" max="6454" width="12.47265625" style="223" customWidth="1"/>
    <col min="6455" max="6455" width="12.734375" style="223" customWidth="1"/>
    <col min="6456" max="6456" width="10.15625" style="223" customWidth="1"/>
    <col min="6457" max="6457" width="14.05078125" style="223" customWidth="1"/>
    <col min="6458" max="6458" width="7.83984375" style="223" customWidth="1"/>
    <col min="6459" max="6459" width="9.62890625" style="223" customWidth="1"/>
    <col min="6460" max="6460" width="1.1015625" style="223" customWidth="1"/>
    <col min="6461" max="6656" width="9.62890625" style="223"/>
    <col min="6657" max="6657" width="22.20703125" style="223" customWidth="1"/>
    <col min="6658" max="6658" width="16.3671875" style="223" customWidth="1"/>
    <col min="6659" max="6675" width="0" style="223" hidden="1" customWidth="1"/>
    <col min="6676" max="6676" width="39.9453125" style="223" customWidth="1"/>
    <col min="6677" max="6677" width="62.3671875" style="223" customWidth="1"/>
    <col min="6678" max="6678" width="25.3125" style="223" customWidth="1"/>
    <col min="6679" max="6679" width="12.05078125" style="223" customWidth="1"/>
    <col min="6680" max="6680" width="24.3671875" style="223" customWidth="1"/>
    <col min="6681" max="6683" width="12.05078125" style="223" customWidth="1"/>
    <col min="6684" max="6684" width="15.83984375" style="223" customWidth="1"/>
    <col min="6685" max="6685" width="11.5234375" style="223" customWidth="1"/>
    <col min="6686" max="6686" width="0" style="223" hidden="1" customWidth="1"/>
    <col min="6687" max="6687" width="17.47265625" style="223" customWidth="1"/>
    <col min="6688" max="6688" width="21.7890625" style="223" customWidth="1"/>
    <col min="6689" max="6689" width="19.3671875" style="223" customWidth="1"/>
    <col min="6690" max="6690" width="17.3125" style="223" customWidth="1"/>
    <col min="6691" max="6691" width="10.15625" style="223" customWidth="1"/>
    <col min="6692" max="6692" width="20.578125" style="223" customWidth="1"/>
    <col min="6693" max="6693" width="16.1015625" style="223" customWidth="1"/>
    <col min="6694" max="6694" width="18.26171875" style="223" customWidth="1"/>
    <col min="6695" max="6695" width="12.83984375" style="223" customWidth="1"/>
    <col min="6696" max="6696" width="14.89453125" style="223" customWidth="1"/>
    <col min="6697" max="6697" width="16.1015625" style="223" customWidth="1"/>
    <col min="6698" max="6698" width="10.15625" style="223" customWidth="1"/>
    <col min="6699" max="6699" width="11.20703125" style="223" customWidth="1"/>
    <col min="6700" max="6705" width="10.15625" style="223" customWidth="1"/>
    <col min="6706" max="6706" width="15.15625" style="223" customWidth="1"/>
    <col min="6707" max="6707" width="11.20703125" style="223" customWidth="1"/>
    <col min="6708" max="6709" width="10.15625" style="223" customWidth="1"/>
    <col min="6710" max="6710" width="12.47265625" style="223" customWidth="1"/>
    <col min="6711" max="6711" width="12.734375" style="223" customWidth="1"/>
    <col min="6712" max="6712" width="10.15625" style="223" customWidth="1"/>
    <col min="6713" max="6713" width="14.05078125" style="223" customWidth="1"/>
    <col min="6714" max="6714" width="7.83984375" style="223" customWidth="1"/>
    <col min="6715" max="6715" width="9.62890625" style="223" customWidth="1"/>
    <col min="6716" max="6716" width="1.1015625" style="223" customWidth="1"/>
    <col min="6717" max="6912" width="9.62890625" style="223"/>
    <col min="6913" max="6913" width="22.20703125" style="223" customWidth="1"/>
    <col min="6914" max="6914" width="16.3671875" style="223" customWidth="1"/>
    <col min="6915" max="6931" width="0" style="223" hidden="1" customWidth="1"/>
    <col min="6932" max="6932" width="39.9453125" style="223" customWidth="1"/>
    <col min="6933" max="6933" width="62.3671875" style="223" customWidth="1"/>
    <col min="6934" max="6934" width="25.3125" style="223" customWidth="1"/>
    <col min="6935" max="6935" width="12.05078125" style="223" customWidth="1"/>
    <col min="6936" max="6936" width="24.3671875" style="223" customWidth="1"/>
    <col min="6937" max="6939" width="12.05078125" style="223" customWidth="1"/>
    <col min="6940" max="6940" width="15.83984375" style="223" customWidth="1"/>
    <col min="6941" max="6941" width="11.5234375" style="223" customWidth="1"/>
    <col min="6942" max="6942" width="0" style="223" hidden="1" customWidth="1"/>
    <col min="6943" max="6943" width="17.47265625" style="223" customWidth="1"/>
    <col min="6944" max="6944" width="21.7890625" style="223" customWidth="1"/>
    <col min="6945" max="6945" width="19.3671875" style="223" customWidth="1"/>
    <col min="6946" max="6946" width="17.3125" style="223" customWidth="1"/>
    <col min="6947" max="6947" width="10.15625" style="223" customWidth="1"/>
    <col min="6948" max="6948" width="20.578125" style="223" customWidth="1"/>
    <col min="6949" max="6949" width="16.1015625" style="223" customWidth="1"/>
    <col min="6950" max="6950" width="18.26171875" style="223" customWidth="1"/>
    <col min="6951" max="6951" width="12.83984375" style="223" customWidth="1"/>
    <col min="6952" max="6952" width="14.89453125" style="223" customWidth="1"/>
    <col min="6953" max="6953" width="16.1015625" style="223" customWidth="1"/>
    <col min="6954" max="6954" width="10.15625" style="223" customWidth="1"/>
    <col min="6955" max="6955" width="11.20703125" style="223" customWidth="1"/>
    <col min="6956" max="6961" width="10.15625" style="223" customWidth="1"/>
    <col min="6962" max="6962" width="15.15625" style="223" customWidth="1"/>
    <col min="6963" max="6963" width="11.20703125" style="223" customWidth="1"/>
    <col min="6964" max="6965" width="10.15625" style="223" customWidth="1"/>
    <col min="6966" max="6966" width="12.47265625" style="223" customWidth="1"/>
    <col min="6967" max="6967" width="12.734375" style="223" customWidth="1"/>
    <col min="6968" max="6968" width="10.15625" style="223" customWidth="1"/>
    <col min="6969" max="6969" width="14.05078125" style="223" customWidth="1"/>
    <col min="6970" max="6970" width="7.83984375" style="223" customWidth="1"/>
    <col min="6971" max="6971" width="9.62890625" style="223" customWidth="1"/>
    <col min="6972" max="6972" width="1.1015625" style="223" customWidth="1"/>
    <col min="6973" max="7168" width="9.62890625" style="223"/>
    <col min="7169" max="7169" width="22.20703125" style="223" customWidth="1"/>
    <col min="7170" max="7170" width="16.3671875" style="223" customWidth="1"/>
    <col min="7171" max="7187" width="0" style="223" hidden="1" customWidth="1"/>
    <col min="7188" max="7188" width="39.9453125" style="223" customWidth="1"/>
    <col min="7189" max="7189" width="62.3671875" style="223" customWidth="1"/>
    <col min="7190" max="7190" width="25.3125" style="223" customWidth="1"/>
    <col min="7191" max="7191" width="12.05078125" style="223" customWidth="1"/>
    <col min="7192" max="7192" width="24.3671875" style="223" customWidth="1"/>
    <col min="7193" max="7195" width="12.05078125" style="223" customWidth="1"/>
    <col min="7196" max="7196" width="15.83984375" style="223" customWidth="1"/>
    <col min="7197" max="7197" width="11.5234375" style="223" customWidth="1"/>
    <col min="7198" max="7198" width="0" style="223" hidden="1" customWidth="1"/>
    <col min="7199" max="7199" width="17.47265625" style="223" customWidth="1"/>
    <col min="7200" max="7200" width="21.7890625" style="223" customWidth="1"/>
    <col min="7201" max="7201" width="19.3671875" style="223" customWidth="1"/>
    <col min="7202" max="7202" width="17.3125" style="223" customWidth="1"/>
    <col min="7203" max="7203" width="10.15625" style="223" customWidth="1"/>
    <col min="7204" max="7204" width="20.578125" style="223" customWidth="1"/>
    <col min="7205" max="7205" width="16.1015625" style="223" customWidth="1"/>
    <col min="7206" max="7206" width="18.26171875" style="223" customWidth="1"/>
    <col min="7207" max="7207" width="12.83984375" style="223" customWidth="1"/>
    <col min="7208" max="7208" width="14.89453125" style="223" customWidth="1"/>
    <col min="7209" max="7209" width="16.1015625" style="223" customWidth="1"/>
    <col min="7210" max="7210" width="10.15625" style="223" customWidth="1"/>
    <col min="7211" max="7211" width="11.20703125" style="223" customWidth="1"/>
    <col min="7212" max="7217" width="10.15625" style="223" customWidth="1"/>
    <col min="7218" max="7218" width="15.15625" style="223" customWidth="1"/>
    <col min="7219" max="7219" width="11.20703125" style="223" customWidth="1"/>
    <col min="7220" max="7221" width="10.15625" style="223" customWidth="1"/>
    <col min="7222" max="7222" width="12.47265625" style="223" customWidth="1"/>
    <col min="7223" max="7223" width="12.734375" style="223" customWidth="1"/>
    <col min="7224" max="7224" width="10.15625" style="223" customWidth="1"/>
    <col min="7225" max="7225" width="14.05078125" style="223" customWidth="1"/>
    <col min="7226" max="7226" width="7.83984375" style="223" customWidth="1"/>
    <col min="7227" max="7227" width="9.62890625" style="223" customWidth="1"/>
    <col min="7228" max="7228" width="1.1015625" style="223" customWidth="1"/>
    <col min="7229" max="7424" width="9.62890625" style="223"/>
    <col min="7425" max="7425" width="22.20703125" style="223" customWidth="1"/>
    <col min="7426" max="7426" width="16.3671875" style="223" customWidth="1"/>
    <col min="7427" max="7443" width="0" style="223" hidden="1" customWidth="1"/>
    <col min="7444" max="7444" width="39.9453125" style="223" customWidth="1"/>
    <col min="7445" max="7445" width="62.3671875" style="223" customWidth="1"/>
    <col min="7446" max="7446" width="25.3125" style="223" customWidth="1"/>
    <col min="7447" max="7447" width="12.05078125" style="223" customWidth="1"/>
    <col min="7448" max="7448" width="24.3671875" style="223" customWidth="1"/>
    <col min="7449" max="7451" width="12.05078125" style="223" customWidth="1"/>
    <col min="7452" max="7452" width="15.83984375" style="223" customWidth="1"/>
    <col min="7453" max="7453" width="11.5234375" style="223" customWidth="1"/>
    <col min="7454" max="7454" width="0" style="223" hidden="1" customWidth="1"/>
    <col min="7455" max="7455" width="17.47265625" style="223" customWidth="1"/>
    <col min="7456" max="7456" width="21.7890625" style="223" customWidth="1"/>
    <col min="7457" max="7457" width="19.3671875" style="223" customWidth="1"/>
    <col min="7458" max="7458" width="17.3125" style="223" customWidth="1"/>
    <col min="7459" max="7459" width="10.15625" style="223" customWidth="1"/>
    <col min="7460" max="7460" width="20.578125" style="223" customWidth="1"/>
    <col min="7461" max="7461" width="16.1015625" style="223" customWidth="1"/>
    <col min="7462" max="7462" width="18.26171875" style="223" customWidth="1"/>
    <col min="7463" max="7463" width="12.83984375" style="223" customWidth="1"/>
    <col min="7464" max="7464" width="14.89453125" style="223" customWidth="1"/>
    <col min="7465" max="7465" width="16.1015625" style="223" customWidth="1"/>
    <col min="7466" max="7466" width="10.15625" style="223" customWidth="1"/>
    <col min="7467" max="7467" width="11.20703125" style="223" customWidth="1"/>
    <col min="7468" max="7473" width="10.15625" style="223" customWidth="1"/>
    <col min="7474" max="7474" width="15.15625" style="223" customWidth="1"/>
    <col min="7475" max="7475" width="11.20703125" style="223" customWidth="1"/>
    <col min="7476" max="7477" width="10.15625" style="223" customWidth="1"/>
    <col min="7478" max="7478" width="12.47265625" style="223" customWidth="1"/>
    <col min="7479" max="7479" width="12.734375" style="223" customWidth="1"/>
    <col min="7480" max="7480" width="10.15625" style="223" customWidth="1"/>
    <col min="7481" max="7481" width="14.05078125" style="223" customWidth="1"/>
    <col min="7482" max="7482" width="7.83984375" style="223" customWidth="1"/>
    <col min="7483" max="7483" width="9.62890625" style="223" customWidth="1"/>
    <col min="7484" max="7484" width="1.1015625" style="223" customWidth="1"/>
    <col min="7485" max="7680" width="9.62890625" style="223"/>
    <col min="7681" max="7681" width="22.20703125" style="223" customWidth="1"/>
    <col min="7682" max="7682" width="16.3671875" style="223" customWidth="1"/>
    <col min="7683" max="7699" width="0" style="223" hidden="1" customWidth="1"/>
    <col min="7700" max="7700" width="39.9453125" style="223" customWidth="1"/>
    <col min="7701" max="7701" width="62.3671875" style="223" customWidth="1"/>
    <col min="7702" max="7702" width="25.3125" style="223" customWidth="1"/>
    <col min="7703" max="7703" width="12.05078125" style="223" customWidth="1"/>
    <col min="7704" max="7704" width="24.3671875" style="223" customWidth="1"/>
    <col min="7705" max="7707" width="12.05078125" style="223" customWidth="1"/>
    <col min="7708" max="7708" width="15.83984375" style="223" customWidth="1"/>
    <col min="7709" max="7709" width="11.5234375" style="223" customWidth="1"/>
    <col min="7710" max="7710" width="0" style="223" hidden="1" customWidth="1"/>
    <col min="7711" max="7711" width="17.47265625" style="223" customWidth="1"/>
    <col min="7712" max="7712" width="21.7890625" style="223" customWidth="1"/>
    <col min="7713" max="7713" width="19.3671875" style="223" customWidth="1"/>
    <col min="7714" max="7714" width="17.3125" style="223" customWidth="1"/>
    <col min="7715" max="7715" width="10.15625" style="223" customWidth="1"/>
    <col min="7716" max="7716" width="20.578125" style="223" customWidth="1"/>
    <col min="7717" max="7717" width="16.1015625" style="223" customWidth="1"/>
    <col min="7718" max="7718" width="18.26171875" style="223" customWidth="1"/>
    <col min="7719" max="7719" width="12.83984375" style="223" customWidth="1"/>
    <col min="7720" max="7720" width="14.89453125" style="223" customWidth="1"/>
    <col min="7721" max="7721" width="16.1015625" style="223" customWidth="1"/>
    <col min="7722" max="7722" width="10.15625" style="223" customWidth="1"/>
    <col min="7723" max="7723" width="11.20703125" style="223" customWidth="1"/>
    <col min="7724" max="7729" width="10.15625" style="223" customWidth="1"/>
    <col min="7730" max="7730" width="15.15625" style="223" customWidth="1"/>
    <col min="7731" max="7731" width="11.20703125" style="223" customWidth="1"/>
    <col min="7732" max="7733" width="10.15625" style="223" customWidth="1"/>
    <col min="7734" max="7734" width="12.47265625" style="223" customWidth="1"/>
    <col min="7735" max="7735" width="12.734375" style="223" customWidth="1"/>
    <col min="7736" max="7736" width="10.15625" style="223" customWidth="1"/>
    <col min="7737" max="7737" width="14.05078125" style="223" customWidth="1"/>
    <col min="7738" max="7738" width="7.83984375" style="223" customWidth="1"/>
    <col min="7739" max="7739" width="9.62890625" style="223" customWidth="1"/>
    <col min="7740" max="7740" width="1.1015625" style="223" customWidth="1"/>
    <col min="7741" max="7936" width="9.62890625" style="223"/>
    <col min="7937" max="7937" width="22.20703125" style="223" customWidth="1"/>
    <col min="7938" max="7938" width="16.3671875" style="223" customWidth="1"/>
    <col min="7939" max="7955" width="0" style="223" hidden="1" customWidth="1"/>
    <col min="7956" max="7956" width="39.9453125" style="223" customWidth="1"/>
    <col min="7957" max="7957" width="62.3671875" style="223" customWidth="1"/>
    <col min="7958" max="7958" width="25.3125" style="223" customWidth="1"/>
    <col min="7959" max="7959" width="12.05078125" style="223" customWidth="1"/>
    <col min="7960" max="7960" width="24.3671875" style="223" customWidth="1"/>
    <col min="7961" max="7963" width="12.05078125" style="223" customWidth="1"/>
    <col min="7964" max="7964" width="15.83984375" style="223" customWidth="1"/>
    <col min="7965" max="7965" width="11.5234375" style="223" customWidth="1"/>
    <col min="7966" max="7966" width="0" style="223" hidden="1" customWidth="1"/>
    <col min="7967" max="7967" width="17.47265625" style="223" customWidth="1"/>
    <col min="7968" max="7968" width="21.7890625" style="223" customWidth="1"/>
    <col min="7969" max="7969" width="19.3671875" style="223" customWidth="1"/>
    <col min="7970" max="7970" width="17.3125" style="223" customWidth="1"/>
    <col min="7971" max="7971" width="10.15625" style="223" customWidth="1"/>
    <col min="7972" max="7972" width="20.578125" style="223" customWidth="1"/>
    <col min="7973" max="7973" width="16.1015625" style="223" customWidth="1"/>
    <col min="7974" max="7974" width="18.26171875" style="223" customWidth="1"/>
    <col min="7975" max="7975" width="12.83984375" style="223" customWidth="1"/>
    <col min="7976" max="7976" width="14.89453125" style="223" customWidth="1"/>
    <col min="7977" max="7977" width="16.1015625" style="223" customWidth="1"/>
    <col min="7978" max="7978" width="10.15625" style="223" customWidth="1"/>
    <col min="7979" max="7979" width="11.20703125" style="223" customWidth="1"/>
    <col min="7980" max="7985" width="10.15625" style="223" customWidth="1"/>
    <col min="7986" max="7986" width="15.15625" style="223" customWidth="1"/>
    <col min="7987" max="7987" width="11.20703125" style="223" customWidth="1"/>
    <col min="7988" max="7989" width="10.15625" style="223" customWidth="1"/>
    <col min="7990" max="7990" width="12.47265625" style="223" customWidth="1"/>
    <col min="7991" max="7991" width="12.734375" style="223" customWidth="1"/>
    <col min="7992" max="7992" width="10.15625" style="223" customWidth="1"/>
    <col min="7993" max="7993" width="14.05078125" style="223" customWidth="1"/>
    <col min="7994" max="7994" width="7.83984375" style="223" customWidth="1"/>
    <col min="7995" max="7995" width="9.62890625" style="223" customWidth="1"/>
    <col min="7996" max="7996" width="1.1015625" style="223" customWidth="1"/>
    <col min="7997" max="8192" width="9.62890625" style="223"/>
    <col min="8193" max="8193" width="22.20703125" style="223" customWidth="1"/>
    <col min="8194" max="8194" width="16.3671875" style="223" customWidth="1"/>
    <col min="8195" max="8211" width="0" style="223" hidden="1" customWidth="1"/>
    <col min="8212" max="8212" width="39.9453125" style="223" customWidth="1"/>
    <col min="8213" max="8213" width="62.3671875" style="223" customWidth="1"/>
    <col min="8214" max="8214" width="25.3125" style="223" customWidth="1"/>
    <col min="8215" max="8215" width="12.05078125" style="223" customWidth="1"/>
    <col min="8216" max="8216" width="24.3671875" style="223" customWidth="1"/>
    <col min="8217" max="8219" width="12.05078125" style="223" customWidth="1"/>
    <col min="8220" max="8220" width="15.83984375" style="223" customWidth="1"/>
    <col min="8221" max="8221" width="11.5234375" style="223" customWidth="1"/>
    <col min="8222" max="8222" width="0" style="223" hidden="1" customWidth="1"/>
    <col min="8223" max="8223" width="17.47265625" style="223" customWidth="1"/>
    <col min="8224" max="8224" width="21.7890625" style="223" customWidth="1"/>
    <col min="8225" max="8225" width="19.3671875" style="223" customWidth="1"/>
    <col min="8226" max="8226" width="17.3125" style="223" customWidth="1"/>
    <col min="8227" max="8227" width="10.15625" style="223" customWidth="1"/>
    <col min="8228" max="8228" width="20.578125" style="223" customWidth="1"/>
    <col min="8229" max="8229" width="16.1015625" style="223" customWidth="1"/>
    <col min="8230" max="8230" width="18.26171875" style="223" customWidth="1"/>
    <col min="8231" max="8231" width="12.83984375" style="223" customWidth="1"/>
    <col min="8232" max="8232" width="14.89453125" style="223" customWidth="1"/>
    <col min="8233" max="8233" width="16.1015625" style="223" customWidth="1"/>
    <col min="8234" max="8234" width="10.15625" style="223" customWidth="1"/>
    <col min="8235" max="8235" width="11.20703125" style="223" customWidth="1"/>
    <col min="8236" max="8241" width="10.15625" style="223" customWidth="1"/>
    <col min="8242" max="8242" width="15.15625" style="223" customWidth="1"/>
    <col min="8243" max="8243" width="11.20703125" style="223" customWidth="1"/>
    <col min="8244" max="8245" width="10.15625" style="223" customWidth="1"/>
    <col min="8246" max="8246" width="12.47265625" style="223" customWidth="1"/>
    <col min="8247" max="8247" width="12.734375" style="223" customWidth="1"/>
    <col min="8248" max="8248" width="10.15625" style="223" customWidth="1"/>
    <col min="8249" max="8249" width="14.05078125" style="223" customWidth="1"/>
    <col min="8250" max="8250" width="7.83984375" style="223" customWidth="1"/>
    <col min="8251" max="8251" width="9.62890625" style="223" customWidth="1"/>
    <col min="8252" max="8252" width="1.1015625" style="223" customWidth="1"/>
    <col min="8253" max="8448" width="9.62890625" style="223"/>
    <col min="8449" max="8449" width="22.20703125" style="223" customWidth="1"/>
    <col min="8450" max="8450" width="16.3671875" style="223" customWidth="1"/>
    <col min="8451" max="8467" width="0" style="223" hidden="1" customWidth="1"/>
    <col min="8468" max="8468" width="39.9453125" style="223" customWidth="1"/>
    <col min="8469" max="8469" width="62.3671875" style="223" customWidth="1"/>
    <col min="8470" max="8470" width="25.3125" style="223" customWidth="1"/>
    <col min="8471" max="8471" width="12.05078125" style="223" customWidth="1"/>
    <col min="8472" max="8472" width="24.3671875" style="223" customWidth="1"/>
    <col min="8473" max="8475" width="12.05078125" style="223" customWidth="1"/>
    <col min="8476" max="8476" width="15.83984375" style="223" customWidth="1"/>
    <col min="8477" max="8477" width="11.5234375" style="223" customWidth="1"/>
    <col min="8478" max="8478" width="0" style="223" hidden="1" customWidth="1"/>
    <col min="8479" max="8479" width="17.47265625" style="223" customWidth="1"/>
    <col min="8480" max="8480" width="21.7890625" style="223" customWidth="1"/>
    <col min="8481" max="8481" width="19.3671875" style="223" customWidth="1"/>
    <col min="8482" max="8482" width="17.3125" style="223" customWidth="1"/>
    <col min="8483" max="8483" width="10.15625" style="223" customWidth="1"/>
    <col min="8484" max="8484" width="20.578125" style="223" customWidth="1"/>
    <col min="8485" max="8485" width="16.1015625" style="223" customWidth="1"/>
    <col min="8486" max="8486" width="18.26171875" style="223" customWidth="1"/>
    <col min="8487" max="8487" width="12.83984375" style="223" customWidth="1"/>
    <col min="8488" max="8488" width="14.89453125" style="223" customWidth="1"/>
    <col min="8489" max="8489" width="16.1015625" style="223" customWidth="1"/>
    <col min="8490" max="8490" width="10.15625" style="223" customWidth="1"/>
    <col min="8491" max="8491" width="11.20703125" style="223" customWidth="1"/>
    <col min="8492" max="8497" width="10.15625" style="223" customWidth="1"/>
    <col min="8498" max="8498" width="15.15625" style="223" customWidth="1"/>
    <col min="8499" max="8499" width="11.20703125" style="223" customWidth="1"/>
    <col min="8500" max="8501" width="10.15625" style="223" customWidth="1"/>
    <col min="8502" max="8502" width="12.47265625" style="223" customWidth="1"/>
    <col min="8503" max="8503" width="12.734375" style="223" customWidth="1"/>
    <col min="8504" max="8504" width="10.15625" style="223" customWidth="1"/>
    <col min="8505" max="8505" width="14.05078125" style="223" customWidth="1"/>
    <col min="8506" max="8506" width="7.83984375" style="223" customWidth="1"/>
    <col min="8507" max="8507" width="9.62890625" style="223" customWidth="1"/>
    <col min="8508" max="8508" width="1.1015625" style="223" customWidth="1"/>
    <col min="8509" max="8704" width="9.62890625" style="223"/>
    <col min="8705" max="8705" width="22.20703125" style="223" customWidth="1"/>
    <col min="8706" max="8706" width="16.3671875" style="223" customWidth="1"/>
    <col min="8707" max="8723" width="0" style="223" hidden="1" customWidth="1"/>
    <col min="8724" max="8724" width="39.9453125" style="223" customWidth="1"/>
    <col min="8725" max="8725" width="62.3671875" style="223" customWidth="1"/>
    <col min="8726" max="8726" width="25.3125" style="223" customWidth="1"/>
    <col min="8727" max="8727" width="12.05078125" style="223" customWidth="1"/>
    <col min="8728" max="8728" width="24.3671875" style="223" customWidth="1"/>
    <col min="8729" max="8731" width="12.05078125" style="223" customWidth="1"/>
    <col min="8732" max="8732" width="15.83984375" style="223" customWidth="1"/>
    <col min="8733" max="8733" width="11.5234375" style="223" customWidth="1"/>
    <col min="8734" max="8734" width="0" style="223" hidden="1" customWidth="1"/>
    <col min="8735" max="8735" width="17.47265625" style="223" customWidth="1"/>
    <col min="8736" max="8736" width="21.7890625" style="223" customWidth="1"/>
    <col min="8737" max="8737" width="19.3671875" style="223" customWidth="1"/>
    <col min="8738" max="8738" width="17.3125" style="223" customWidth="1"/>
    <col min="8739" max="8739" width="10.15625" style="223" customWidth="1"/>
    <col min="8740" max="8740" width="20.578125" style="223" customWidth="1"/>
    <col min="8741" max="8741" width="16.1015625" style="223" customWidth="1"/>
    <col min="8742" max="8742" width="18.26171875" style="223" customWidth="1"/>
    <col min="8743" max="8743" width="12.83984375" style="223" customWidth="1"/>
    <col min="8744" max="8744" width="14.89453125" style="223" customWidth="1"/>
    <col min="8745" max="8745" width="16.1015625" style="223" customWidth="1"/>
    <col min="8746" max="8746" width="10.15625" style="223" customWidth="1"/>
    <col min="8747" max="8747" width="11.20703125" style="223" customWidth="1"/>
    <col min="8748" max="8753" width="10.15625" style="223" customWidth="1"/>
    <col min="8754" max="8754" width="15.15625" style="223" customWidth="1"/>
    <col min="8755" max="8755" width="11.20703125" style="223" customWidth="1"/>
    <col min="8756" max="8757" width="10.15625" style="223" customWidth="1"/>
    <col min="8758" max="8758" width="12.47265625" style="223" customWidth="1"/>
    <col min="8759" max="8759" width="12.734375" style="223" customWidth="1"/>
    <col min="8760" max="8760" width="10.15625" style="223" customWidth="1"/>
    <col min="8761" max="8761" width="14.05078125" style="223" customWidth="1"/>
    <col min="8762" max="8762" width="7.83984375" style="223" customWidth="1"/>
    <col min="8763" max="8763" width="9.62890625" style="223" customWidth="1"/>
    <col min="8764" max="8764" width="1.1015625" style="223" customWidth="1"/>
    <col min="8765" max="8960" width="9.62890625" style="223"/>
    <col min="8961" max="8961" width="22.20703125" style="223" customWidth="1"/>
    <col min="8962" max="8962" width="16.3671875" style="223" customWidth="1"/>
    <col min="8963" max="8979" width="0" style="223" hidden="1" customWidth="1"/>
    <col min="8980" max="8980" width="39.9453125" style="223" customWidth="1"/>
    <col min="8981" max="8981" width="62.3671875" style="223" customWidth="1"/>
    <col min="8982" max="8982" width="25.3125" style="223" customWidth="1"/>
    <col min="8983" max="8983" width="12.05078125" style="223" customWidth="1"/>
    <col min="8984" max="8984" width="24.3671875" style="223" customWidth="1"/>
    <col min="8985" max="8987" width="12.05078125" style="223" customWidth="1"/>
    <col min="8988" max="8988" width="15.83984375" style="223" customWidth="1"/>
    <col min="8989" max="8989" width="11.5234375" style="223" customWidth="1"/>
    <col min="8990" max="8990" width="0" style="223" hidden="1" customWidth="1"/>
    <col min="8991" max="8991" width="17.47265625" style="223" customWidth="1"/>
    <col min="8992" max="8992" width="21.7890625" style="223" customWidth="1"/>
    <col min="8993" max="8993" width="19.3671875" style="223" customWidth="1"/>
    <col min="8994" max="8994" width="17.3125" style="223" customWidth="1"/>
    <col min="8995" max="8995" width="10.15625" style="223" customWidth="1"/>
    <col min="8996" max="8996" width="20.578125" style="223" customWidth="1"/>
    <col min="8997" max="8997" width="16.1015625" style="223" customWidth="1"/>
    <col min="8998" max="8998" width="18.26171875" style="223" customWidth="1"/>
    <col min="8999" max="8999" width="12.83984375" style="223" customWidth="1"/>
    <col min="9000" max="9000" width="14.89453125" style="223" customWidth="1"/>
    <col min="9001" max="9001" width="16.1015625" style="223" customWidth="1"/>
    <col min="9002" max="9002" width="10.15625" style="223" customWidth="1"/>
    <col min="9003" max="9003" width="11.20703125" style="223" customWidth="1"/>
    <col min="9004" max="9009" width="10.15625" style="223" customWidth="1"/>
    <col min="9010" max="9010" width="15.15625" style="223" customWidth="1"/>
    <col min="9011" max="9011" width="11.20703125" style="223" customWidth="1"/>
    <col min="9012" max="9013" width="10.15625" style="223" customWidth="1"/>
    <col min="9014" max="9014" width="12.47265625" style="223" customWidth="1"/>
    <col min="9015" max="9015" width="12.734375" style="223" customWidth="1"/>
    <col min="9016" max="9016" width="10.15625" style="223" customWidth="1"/>
    <col min="9017" max="9017" width="14.05078125" style="223" customWidth="1"/>
    <col min="9018" max="9018" width="7.83984375" style="223" customWidth="1"/>
    <col min="9019" max="9019" width="9.62890625" style="223" customWidth="1"/>
    <col min="9020" max="9020" width="1.1015625" style="223" customWidth="1"/>
    <col min="9021" max="9216" width="9.62890625" style="223"/>
    <col min="9217" max="9217" width="22.20703125" style="223" customWidth="1"/>
    <col min="9218" max="9218" width="16.3671875" style="223" customWidth="1"/>
    <col min="9219" max="9235" width="0" style="223" hidden="1" customWidth="1"/>
    <col min="9236" max="9236" width="39.9453125" style="223" customWidth="1"/>
    <col min="9237" max="9237" width="62.3671875" style="223" customWidth="1"/>
    <col min="9238" max="9238" width="25.3125" style="223" customWidth="1"/>
    <col min="9239" max="9239" width="12.05078125" style="223" customWidth="1"/>
    <col min="9240" max="9240" width="24.3671875" style="223" customWidth="1"/>
    <col min="9241" max="9243" width="12.05078125" style="223" customWidth="1"/>
    <col min="9244" max="9244" width="15.83984375" style="223" customWidth="1"/>
    <col min="9245" max="9245" width="11.5234375" style="223" customWidth="1"/>
    <col min="9246" max="9246" width="0" style="223" hidden="1" customWidth="1"/>
    <col min="9247" max="9247" width="17.47265625" style="223" customWidth="1"/>
    <col min="9248" max="9248" width="21.7890625" style="223" customWidth="1"/>
    <col min="9249" max="9249" width="19.3671875" style="223" customWidth="1"/>
    <col min="9250" max="9250" width="17.3125" style="223" customWidth="1"/>
    <col min="9251" max="9251" width="10.15625" style="223" customWidth="1"/>
    <col min="9252" max="9252" width="20.578125" style="223" customWidth="1"/>
    <col min="9253" max="9253" width="16.1015625" style="223" customWidth="1"/>
    <col min="9254" max="9254" width="18.26171875" style="223" customWidth="1"/>
    <col min="9255" max="9255" width="12.83984375" style="223" customWidth="1"/>
    <col min="9256" max="9256" width="14.89453125" style="223" customWidth="1"/>
    <col min="9257" max="9257" width="16.1015625" style="223" customWidth="1"/>
    <col min="9258" max="9258" width="10.15625" style="223" customWidth="1"/>
    <col min="9259" max="9259" width="11.20703125" style="223" customWidth="1"/>
    <col min="9260" max="9265" width="10.15625" style="223" customWidth="1"/>
    <col min="9266" max="9266" width="15.15625" style="223" customWidth="1"/>
    <col min="9267" max="9267" width="11.20703125" style="223" customWidth="1"/>
    <col min="9268" max="9269" width="10.15625" style="223" customWidth="1"/>
    <col min="9270" max="9270" width="12.47265625" style="223" customWidth="1"/>
    <col min="9271" max="9271" width="12.734375" style="223" customWidth="1"/>
    <col min="9272" max="9272" width="10.15625" style="223" customWidth="1"/>
    <col min="9273" max="9273" width="14.05078125" style="223" customWidth="1"/>
    <col min="9274" max="9274" width="7.83984375" style="223" customWidth="1"/>
    <col min="9275" max="9275" width="9.62890625" style="223" customWidth="1"/>
    <col min="9276" max="9276" width="1.1015625" style="223" customWidth="1"/>
    <col min="9277" max="9472" width="9.62890625" style="223"/>
    <col min="9473" max="9473" width="22.20703125" style="223" customWidth="1"/>
    <col min="9474" max="9474" width="16.3671875" style="223" customWidth="1"/>
    <col min="9475" max="9491" width="0" style="223" hidden="1" customWidth="1"/>
    <col min="9492" max="9492" width="39.9453125" style="223" customWidth="1"/>
    <col min="9493" max="9493" width="62.3671875" style="223" customWidth="1"/>
    <col min="9494" max="9494" width="25.3125" style="223" customWidth="1"/>
    <col min="9495" max="9495" width="12.05078125" style="223" customWidth="1"/>
    <col min="9496" max="9496" width="24.3671875" style="223" customWidth="1"/>
    <col min="9497" max="9499" width="12.05078125" style="223" customWidth="1"/>
    <col min="9500" max="9500" width="15.83984375" style="223" customWidth="1"/>
    <col min="9501" max="9501" width="11.5234375" style="223" customWidth="1"/>
    <col min="9502" max="9502" width="0" style="223" hidden="1" customWidth="1"/>
    <col min="9503" max="9503" width="17.47265625" style="223" customWidth="1"/>
    <col min="9504" max="9504" width="21.7890625" style="223" customWidth="1"/>
    <col min="9505" max="9505" width="19.3671875" style="223" customWidth="1"/>
    <col min="9506" max="9506" width="17.3125" style="223" customWidth="1"/>
    <col min="9507" max="9507" width="10.15625" style="223" customWidth="1"/>
    <col min="9508" max="9508" width="20.578125" style="223" customWidth="1"/>
    <col min="9509" max="9509" width="16.1015625" style="223" customWidth="1"/>
    <col min="9510" max="9510" width="18.26171875" style="223" customWidth="1"/>
    <col min="9511" max="9511" width="12.83984375" style="223" customWidth="1"/>
    <col min="9512" max="9512" width="14.89453125" style="223" customWidth="1"/>
    <col min="9513" max="9513" width="16.1015625" style="223" customWidth="1"/>
    <col min="9514" max="9514" width="10.15625" style="223" customWidth="1"/>
    <col min="9515" max="9515" width="11.20703125" style="223" customWidth="1"/>
    <col min="9516" max="9521" width="10.15625" style="223" customWidth="1"/>
    <col min="9522" max="9522" width="15.15625" style="223" customWidth="1"/>
    <col min="9523" max="9523" width="11.20703125" style="223" customWidth="1"/>
    <col min="9524" max="9525" width="10.15625" style="223" customWidth="1"/>
    <col min="9526" max="9526" width="12.47265625" style="223" customWidth="1"/>
    <col min="9527" max="9527" width="12.734375" style="223" customWidth="1"/>
    <col min="9528" max="9528" width="10.15625" style="223" customWidth="1"/>
    <col min="9529" max="9529" width="14.05078125" style="223" customWidth="1"/>
    <col min="9530" max="9530" width="7.83984375" style="223" customWidth="1"/>
    <col min="9531" max="9531" width="9.62890625" style="223" customWidth="1"/>
    <col min="9532" max="9532" width="1.1015625" style="223" customWidth="1"/>
    <col min="9533" max="9728" width="9.62890625" style="223"/>
    <col min="9729" max="9729" width="22.20703125" style="223" customWidth="1"/>
    <col min="9730" max="9730" width="16.3671875" style="223" customWidth="1"/>
    <col min="9731" max="9747" width="0" style="223" hidden="1" customWidth="1"/>
    <col min="9748" max="9748" width="39.9453125" style="223" customWidth="1"/>
    <col min="9749" max="9749" width="62.3671875" style="223" customWidth="1"/>
    <col min="9750" max="9750" width="25.3125" style="223" customWidth="1"/>
    <col min="9751" max="9751" width="12.05078125" style="223" customWidth="1"/>
    <col min="9752" max="9752" width="24.3671875" style="223" customWidth="1"/>
    <col min="9753" max="9755" width="12.05078125" style="223" customWidth="1"/>
    <col min="9756" max="9756" width="15.83984375" style="223" customWidth="1"/>
    <col min="9757" max="9757" width="11.5234375" style="223" customWidth="1"/>
    <col min="9758" max="9758" width="0" style="223" hidden="1" customWidth="1"/>
    <col min="9759" max="9759" width="17.47265625" style="223" customWidth="1"/>
    <col min="9760" max="9760" width="21.7890625" style="223" customWidth="1"/>
    <col min="9761" max="9761" width="19.3671875" style="223" customWidth="1"/>
    <col min="9762" max="9762" width="17.3125" style="223" customWidth="1"/>
    <col min="9763" max="9763" width="10.15625" style="223" customWidth="1"/>
    <col min="9764" max="9764" width="20.578125" style="223" customWidth="1"/>
    <col min="9765" max="9765" width="16.1015625" style="223" customWidth="1"/>
    <col min="9766" max="9766" width="18.26171875" style="223" customWidth="1"/>
    <col min="9767" max="9767" width="12.83984375" style="223" customWidth="1"/>
    <col min="9768" max="9768" width="14.89453125" style="223" customWidth="1"/>
    <col min="9769" max="9769" width="16.1015625" style="223" customWidth="1"/>
    <col min="9770" max="9770" width="10.15625" style="223" customWidth="1"/>
    <col min="9771" max="9771" width="11.20703125" style="223" customWidth="1"/>
    <col min="9772" max="9777" width="10.15625" style="223" customWidth="1"/>
    <col min="9778" max="9778" width="15.15625" style="223" customWidth="1"/>
    <col min="9779" max="9779" width="11.20703125" style="223" customWidth="1"/>
    <col min="9780" max="9781" width="10.15625" style="223" customWidth="1"/>
    <col min="9782" max="9782" width="12.47265625" style="223" customWidth="1"/>
    <col min="9783" max="9783" width="12.734375" style="223" customWidth="1"/>
    <col min="9784" max="9784" width="10.15625" style="223" customWidth="1"/>
    <col min="9785" max="9785" width="14.05078125" style="223" customWidth="1"/>
    <col min="9786" max="9786" width="7.83984375" style="223" customWidth="1"/>
    <col min="9787" max="9787" width="9.62890625" style="223" customWidth="1"/>
    <col min="9788" max="9788" width="1.1015625" style="223" customWidth="1"/>
    <col min="9789" max="9984" width="9.62890625" style="223"/>
    <col min="9985" max="9985" width="22.20703125" style="223" customWidth="1"/>
    <col min="9986" max="9986" width="16.3671875" style="223" customWidth="1"/>
    <col min="9987" max="10003" width="0" style="223" hidden="1" customWidth="1"/>
    <col min="10004" max="10004" width="39.9453125" style="223" customWidth="1"/>
    <col min="10005" max="10005" width="62.3671875" style="223" customWidth="1"/>
    <col min="10006" max="10006" width="25.3125" style="223" customWidth="1"/>
    <col min="10007" max="10007" width="12.05078125" style="223" customWidth="1"/>
    <col min="10008" max="10008" width="24.3671875" style="223" customWidth="1"/>
    <col min="10009" max="10011" width="12.05078125" style="223" customWidth="1"/>
    <col min="10012" max="10012" width="15.83984375" style="223" customWidth="1"/>
    <col min="10013" max="10013" width="11.5234375" style="223" customWidth="1"/>
    <col min="10014" max="10014" width="0" style="223" hidden="1" customWidth="1"/>
    <col min="10015" max="10015" width="17.47265625" style="223" customWidth="1"/>
    <col min="10016" max="10016" width="21.7890625" style="223" customWidth="1"/>
    <col min="10017" max="10017" width="19.3671875" style="223" customWidth="1"/>
    <col min="10018" max="10018" width="17.3125" style="223" customWidth="1"/>
    <col min="10019" max="10019" width="10.15625" style="223" customWidth="1"/>
    <col min="10020" max="10020" width="20.578125" style="223" customWidth="1"/>
    <col min="10021" max="10021" width="16.1015625" style="223" customWidth="1"/>
    <col min="10022" max="10022" width="18.26171875" style="223" customWidth="1"/>
    <col min="10023" max="10023" width="12.83984375" style="223" customWidth="1"/>
    <col min="10024" max="10024" width="14.89453125" style="223" customWidth="1"/>
    <col min="10025" max="10025" width="16.1015625" style="223" customWidth="1"/>
    <col min="10026" max="10026" width="10.15625" style="223" customWidth="1"/>
    <col min="10027" max="10027" width="11.20703125" style="223" customWidth="1"/>
    <col min="10028" max="10033" width="10.15625" style="223" customWidth="1"/>
    <col min="10034" max="10034" width="15.15625" style="223" customWidth="1"/>
    <col min="10035" max="10035" width="11.20703125" style="223" customWidth="1"/>
    <col min="10036" max="10037" width="10.15625" style="223" customWidth="1"/>
    <col min="10038" max="10038" width="12.47265625" style="223" customWidth="1"/>
    <col min="10039" max="10039" width="12.734375" style="223" customWidth="1"/>
    <col min="10040" max="10040" width="10.15625" style="223" customWidth="1"/>
    <col min="10041" max="10041" width="14.05078125" style="223" customWidth="1"/>
    <col min="10042" max="10042" width="7.83984375" style="223" customWidth="1"/>
    <col min="10043" max="10043" width="9.62890625" style="223" customWidth="1"/>
    <col min="10044" max="10044" width="1.1015625" style="223" customWidth="1"/>
    <col min="10045" max="10240" width="9.62890625" style="223"/>
    <col min="10241" max="10241" width="22.20703125" style="223" customWidth="1"/>
    <col min="10242" max="10242" width="16.3671875" style="223" customWidth="1"/>
    <col min="10243" max="10259" width="0" style="223" hidden="1" customWidth="1"/>
    <col min="10260" max="10260" width="39.9453125" style="223" customWidth="1"/>
    <col min="10261" max="10261" width="62.3671875" style="223" customWidth="1"/>
    <col min="10262" max="10262" width="25.3125" style="223" customWidth="1"/>
    <col min="10263" max="10263" width="12.05078125" style="223" customWidth="1"/>
    <col min="10264" max="10264" width="24.3671875" style="223" customWidth="1"/>
    <col min="10265" max="10267" width="12.05078125" style="223" customWidth="1"/>
    <col min="10268" max="10268" width="15.83984375" style="223" customWidth="1"/>
    <col min="10269" max="10269" width="11.5234375" style="223" customWidth="1"/>
    <col min="10270" max="10270" width="0" style="223" hidden="1" customWidth="1"/>
    <col min="10271" max="10271" width="17.47265625" style="223" customWidth="1"/>
    <col min="10272" max="10272" width="21.7890625" style="223" customWidth="1"/>
    <col min="10273" max="10273" width="19.3671875" style="223" customWidth="1"/>
    <col min="10274" max="10274" width="17.3125" style="223" customWidth="1"/>
    <col min="10275" max="10275" width="10.15625" style="223" customWidth="1"/>
    <col min="10276" max="10276" width="20.578125" style="223" customWidth="1"/>
    <col min="10277" max="10277" width="16.1015625" style="223" customWidth="1"/>
    <col min="10278" max="10278" width="18.26171875" style="223" customWidth="1"/>
    <col min="10279" max="10279" width="12.83984375" style="223" customWidth="1"/>
    <col min="10280" max="10280" width="14.89453125" style="223" customWidth="1"/>
    <col min="10281" max="10281" width="16.1015625" style="223" customWidth="1"/>
    <col min="10282" max="10282" width="10.15625" style="223" customWidth="1"/>
    <col min="10283" max="10283" width="11.20703125" style="223" customWidth="1"/>
    <col min="10284" max="10289" width="10.15625" style="223" customWidth="1"/>
    <col min="10290" max="10290" width="15.15625" style="223" customWidth="1"/>
    <col min="10291" max="10291" width="11.20703125" style="223" customWidth="1"/>
    <col min="10292" max="10293" width="10.15625" style="223" customWidth="1"/>
    <col min="10294" max="10294" width="12.47265625" style="223" customWidth="1"/>
    <col min="10295" max="10295" width="12.734375" style="223" customWidth="1"/>
    <col min="10296" max="10296" width="10.15625" style="223" customWidth="1"/>
    <col min="10297" max="10297" width="14.05078125" style="223" customWidth="1"/>
    <col min="10298" max="10298" width="7.83984375" style="223" customWidth="1"/>
    <col min="10299" max="10299" width="9.62890625" style="223" customWidth="1"/>
    <col min="10300" max="10300" width="1.1015625" style="223" customWidth="1"/>
    <col min="10301" max="10496" width="9.62890625" style="223"/>
    <col min="10497" max="10497" width="22.20703125" style="223" customWidth="1"/>
    <col min="10498" max="10498" width="16.3671875" style="223" customWidth="1"/>
    <col min="10499" max="10515" width="0" style="223" hidden="1" customWidth="1"/>
    <col min="10516" max="10516" width="39.9453125" style="223" customWidth="1"/>
    <col min="10517" max="10517" width="62.3671875" style="223" customWidth="1"/>
    <col min="10518" max="10518" width="25.3125" style="223" customWidth="1"/>
    <col min="10519" max="10519" width="12.05078125" style="223" customWidth="1"/>
    <col min="10520" max="10520" width="24.3671875" style="223" customWidth="1"/>
    <col min="10521" max="10523" width="12.05078125" style="223" customWidth="1"/>
    <col min="10524" max="10524" width="15.83984375" style="223" customWidth="1"/>
    <col min="10525" max="10525" width="11.5234375" style="223" customWidth="1"/>
    <col min="10526" max="10526" width="0" style="223" hidden="1" customWidth="1"/>
    <col min="10527" max="10527" width="17.47265625" style="223" customWidth="1"/>
    <col min="10528" max="10528" width="21.7890625" style="223" customWidth="1"/>
    <col min="10529" max="10529" width="19.3671875" style="223" customWidth="1"/>
    <col min="10530" max="10530" width="17.3125" style="223" customWidth="1"/>
    <col min="10531" max="10531" width="10.15625" style="223" customWidth="1"/>
    <col min="10532" max="10532" width="20.578125" style="223" customWidth="1"/>
    <col min="10533" max="10533" width="16.1015625" style="223" customWidth="1"/>
    <col min="10534" max="10534" width="18.26171875" style="223" customWidth="1"/>
    <col min="10535" max="10535" width="12.83984375" style="223" customWidth="1"/>
    <col min="10536" max="10536" width="14.89453125" style="223" customWidth="1"/>
    <col min="10537" max="10537" width="16.1015625" style="223" customWidth="1"/>
    <col min="10538" max="10538" width="10.15625" style="223" customWidth="1"/>
    <col min="10539" max="10539" width="11.20703125" style="223" customWidth="1"/>
    <col min="10540" max="10545" width="10.15625" style="223" customWidth="1"/>
    <col min="10546" max="10546" width="15.15625" style="223" customWidth="1"/>
    <col min="10547" max="10547" width="11.20703125" style="223" customWidth="1"/>
    <col min="10548" max="10549" width="10.15625" style="223" customWidth="1"/>
    <col min="10550" max="10550" width="12.47265625" style="223" customWidth="1"/>
    <col min="10551" max="10551" width="12.734375" style="223" customWidth="1"/>
    <col min="10552" max="10552" width="10.15625" style="223" customWidth="1"/>
    <col min="10553" max="10553" width="14.05078125" style="223" customWidth="1"/>
    <col min="10554" max="10554" width="7.83984375" style="223" customWidth="1"/>
    <col min="10555" max="10555" width="9.62890625" style="223" customWidth="1"/>
    <col min="10556" max="10556" width="1.1015625" style="223" customWidth="1"/>
    <col min="10557" max="10752" width="9.62890625" style="223"/>
    <col min="10753" max="10753" width="22.20703125" style="223" customWidth="1"/>
    <col min="10754" max="10754" width="16.3671875" style="223" customWidth="1"/>
    <col min="10755" max="10771" width="0" style="223" hidden="1" customWidth="1"/>
    <col min="10772" max="10772" width="39.9453125" style="223" customWidth="1"/>
    <col min="10773" max="10773" width="62.3671875" style="223" customWidth="1"/>
    <col min="10774" max="10774" width="25.3125" style="223" customWidth="1"/>
    <col min="10775" max="10775" width="12.05078125" style="223" customWidth="1"/>
    <col min="10776" max="10776" width="24.3671875" style="223" customWidth="1"/>
    <col min="10777" max="10779" width="12.05078125" style="223" customWidth="1"/>
    <col min="10780" max="10780" width="15.83984375" style="223" customWidth="1"/>
    <col min="10781" max="10781" width="11.5234375" style="223" customWidth="1"/>
    <col min="10782" max="10782" width="0" style="223" hidden="1" customWidth="1"/>
    <col min="10783" max="10783" width="17.47265625" style="223" customWidth="1"/>
    <col min="10784" max="10784" width="21.7890625" style="223" customWidth="1"/>
    <col min="10785" max="10785" width="19.3671875" style="223" customWidth="1"/>
    <col min="10786" max="10786" width="17.3125" style="223" customWidth="1"/>
    <col min="10787" max="10787" width="10.15625" style="223" customWidth="1"/>
    <col min="10788" max="10788" width="20.578125" style="223" customWidth="1"/>
    <col min="10789" max="10789" width="16.1015625" style="223" customWidth="1"/>
    <col min="10790" max="10790" width="18.26171875" style="223" customWidth="1"/>
    <col min="10791" max="10791" width="12.83984375" style="223" customWidth="1"/>
    <col min="10792" max="10792" width="14.89453125" style="223" customWidth="1"/>
    <col min="10793" max="10793" width="16.1015625" style="223" customWidth="1"/>
    <col min="10794" max="10794" width="10.15625" style="223" customWidth="1"/>
    <col min="10795" max="10795" width="11.20703125" style="223" customWidth="1"/>
    <col min="10796" max="10801" width="10.15625" style="223" customWidth="1"/>
    <col min="10802" max="10802" width="15.15625" style="223" customWidth="1"/>
    <col min="10803" max="10803" width="11.20703125" style="223" customWidth="1"/>
    <col min="10804" max="10805" width="10.15625" style="223" customWidth="1"/>
    <col min="10806" max="10806" width="12.47265625" style="223" customWidth="1"/>
    <col min="10807" max="10807" width="12.734375" style="223" customWidth="1"/>
    <col min="10808" max="10808" width="10.15625" style="223" customWidth="1"/>
    <col min="10809" max="10809" width="14.05078125" style="223" customWidth="1"/>
    <col min="10810" max="10810" width="7.83984375" style="223" customWidth="1"/>
    <col min="10811" max="10811" width="9.62890625" style="223" customWidth="1"/>
    <col min="10812" max="10812" width="1.1015625" style="223" customWidth="1"/>
    <col min="10813" max="11008" width="9.62890625" style="223"/>
    <col min="11009" max="11009" width="22.20703125" style="223" customWidth="1"/>
    <col min="11010" max="11010" width="16.3671875" style="223" customWidth="1"/>
    <col min="11011" max="11027" width="0" style="223" hidden="1" customWidth="1"/>
    <col min="11028" max="11028" width="39.9453125" style="223" customWidth="1"/>
    <col min="11029" max="11029" width="62.3671875" style="223" customWidth="1"/>
    <col min="11030" max="11030" width="25.3125" style="223" customWidth="1"/>
    <col min="11031" max="11031" width="12.05078125" style="223" customWidth="1"/>
    <col min="11032" max="11032" width="24.3671875" style="223" customWidth="1"/>
    <col min="11033" max="11035" width="12.05078125" style="223" customWidth="1"/>
    <col min="11036" max="11036" width="15.83984375" style="223" customWidth="1"/>
    <col min="11037" max="11037" width="11.5234375" style="223" customWidth="1"/>
    <col min="11038" max="11038" width="0" style="223" hidden="1" customWidth="1"/>
    <col min="11039" max="11039" width="17.47265625" style="223" customWidth="1"/>
    <col min="11040" max="11040" width="21.7890625" style="223" customWidth="1"/>
    <col min="11041" max="11041" width="19.3671875" style="223" customWidth="1"/>
    <col min="11042" max="11042" width="17.3125" style="223" customWidth="1"/>
    <col min="11043" max="11043" width="10.15625" style="223" customWidth="1"/>
    <col min="11044" max="11044" width="20.578125" style="223" customWidth="1"/>
    <col min="11045" max="11045" width="16.1015625" style="223" customWidth="1"/>
    <col min="11046" max="11046" width="18.26171875" style="223" customWidth="1"/>
    <col min="11047" max="11047" width="12.83984375" style="223" customWidth="1"/>
    <col min="11048" max="11048" width="14.89453125" style="223" customWidth="1"/>
    <col min="11049" max="11049" width="16.1015625" style="223" customWidth="1"/>
    <col min="11050" max="11050" width="10.15625" style="223" customWidth="1"/>
    <col min="11051" max="11051" width="11.20703125" style="223" customWidth="1"/>
    <col min="11052" max="11057" width="10.15625" style="223" customWidth="1"/>
    <col min="11058" max="11058" width="15.15625" style="223" customWidth="1"/>
    <col min="11059" max="11059" width="11.20703125" style="223" customWidth="1"/>
    <col min="11060" max="11061" width="10.15625" style="223" customWidth="1"/>
    <col min="11062" max="11062" width="12.47265625" style="223" customWidth="1"/>
    <col min="11063" max="11063" width="12.734375" style="223" customWidth="1"/>
    <col min="11064" max="11064" width="10.15625" style="223" customWidth="1"/>
    <col min="11065" max="11065" width="14.05078125" style="223" customWidth="1"/>
    <col min="11066" max="11066" width="7.83984375" style="223" customWidth="1"/>
    <col min="11067" max="11067" width="9.62890625" style="223" customWidth="1"/>
    <col min="11068" max="11068" width="1.1015625" style="223" customWidth="1"/>
    <col min="11069" max="11264" width="9.62890625" style="223"/>
    <col min="11265" max="11265" width="22.20703125" style="223" customWidth="1"/>
    <col min="11266" max="11266" width="16.3671875" style="223" customWidth="1"/>
    <col min="11267" max="11283" width="0" style="223" hidden="1" customWidth="1"/>
    <col min="11284" max="11284" width="39.9453125" style="223" customWidth="1"/>
    <col min="11285" max="11285" width="62.3671875" style="223" customWidth="1"/>
    <col min="11286" max="11286" width="25.3125" style="223" customWidth="1"/>
    <col min="11287" max="11287" width="12.05078125" style="223" customWidth="1"/>
    <col min="11288" max="11288" width="24.3671875" style="223" customWidth="1"/>
    <col min="11289" max="11291" width="12.05078125" style="223" customWidth="1"/>
    <col min="11292" max="11292" width="15.83984375" style="223" customWidth="1"/>
    <col min="11293" max="11293" width="11.5234375" style="223" customWidth="1"/>
    <col min="11294" max="11294" width="0" style="223" hidden="1" customWidth="1"/>
    <col min="11295" max="11295" width="17.47265625" style="223" customWidth="1"/>
    <col min="11296" max="11296" width="21.7890625" style="223" customWidth="1"/>
    <col min="11297" max="11297" width="19.3671875" style="223" customWidth="1"/>
    <col min="11298" max="11298" width="17.3125" style="223" customWidth="1"/>
    <col min="11299" max="11299" width="10.15625" style="223" customWidth="1"/>
    <col min="11300" max="11300" width="20.578125" style="223" customWidth="1"/>
    <col min="11301" max="11301" width="16.1015625" style="223" customWidth="1"/>
    <col min="11302" max="11302" width="18.26171875" style="223" customWidth="1"/>
    <col min="11303" max="11303" width="12.83984375" style="223" customWidth="1"/>
    <col min="11304" max="11304" width="14.89453125" style="223" customWidth="1"/>
    <col min="11305" max="11305" width="16.1015625" style="223" customWidth="1"/>
    <col min="11306" max="11306" width="10.15625" style="223" customWidth="1"/>
    <col min="11307" max="11307" width="11.20703125" style="223" customWidth="1"/>
    <col min="11308" max="11313" width="10.15625" style="223" customWidth="1"/>
    <col min="11314" max="11314" width="15.15625" style="223" customWidth="1"/>
    <col min="11315" max="11315" width="11.20703125" style="223" customWidth="1"/>
    <col min="11316" max="11317" width="10.15625" style="223" customWidth="1"/>
    <col min="11318" max="11318" width="12.47265625" style="223" customWidth="1"/>
    <col min="11319" max="11319" width="12.734375" style="223" customWidth="1"/>
    <col min="11320" max="11320" width="10.15625" style="223" customWidth="1"/>
    <col min="11321" max="11321" width="14.05078125" style="223" customWidth="1"/>
    <col min="11322" max="11322" width="7.83984375" style="223" customWidth="1"/>
    <col min="11323" max="11323" width="9.62890625" style="223" customWidth="1"/>
    <col min="11324" max="11324" width="1.1015625" style="223" customWidth="1"/>
    <col min="11325" max="11520" width="9.62890625" style="223"/>
    <col min="11521" max="11521" width="22.20703125" style="223" customWidth="1"/>
    <col min="11522" max="11522" width="16.3671875" style="223" customWidth="1"/>
    <col min="11523" max="11539" width="0" style="223" hidden="1" customWidth="1"/>
    <col min="11540" max="11540" width="39.9453125" style="223" customWidth="1"/>
    <col min="11541" max="11541" width="62.3671875" style="223" customWidth="1"/>
    <col min="11542" max="11542" width="25.3125" style="223" customWidth="1"/>
    <col min="11543" max="11543" width="12.05078125" style="223" customWidth="1"/>
    <col min="11544" max="11544" width="24.3671875" style="223" customWidth="1"/>
    <col min="11545" max="11547" width="12.05078125" style="223" customWidth="1"/>
    <col min="11548" max="11548" width="15.83984375" style="223" customWidth="1"/>
    <col min="11549" max="11549" width="11.5234375" style="223" customWidth="1"/>
    <col min="11550" max="11550" width="0" style="223" hidden="1" customWidth="1"/>
    <col min="11551" max="11551" width="17.47265625" style="223" customWidth="1"/>
    <col min="11552" max="11552" width="21.7890625" style="223" customWidth="1"/>
    <col min="11553" max="11553" width="19.3671875" style="223" customWidth="1"/>
    <col min="11554" max="11554" width="17.3125" style="223" customWidth="1"/>
    <col min="11555" max="11555" width="10.15625" style="223" customWidth="1"/>
    <col min="11556" max="11556" width="20.578125" style="223" customWidth="1"/>
    <col min="11557" max="11557" width="16.1015625" style="223" customWidth="1"/>
    <col min="11558" max="11558" width="18.26171875" style="223" customWidth="1"/>
    <col min="11559" max="11559" width="12.83984375" style="223" customWidth="1"/>
    <col min="11560" max="11560" width="14.89453125" style="223" customWidth="1"/>
    <col min="11561" max="11561" width="16.1015625" style="223" customWidth="1"/>
    <col min="11562" max="11562" width="10.15625" style="223" customWidth="1"/>
    <col min="11563" max="11563" width="11.20703125" style="223" customWidth="1"/>
    <col min="11564" max="11569" width="10.15625" style="223" customWidth="1"/>
    <col min="11570" max="11570" width="15.15625" style="223" customWidth="1"/>
    <col min="11571" max="11571" width="11.20703125" style="223" customWidth="1"/>
    <col min="11572" max="11573" width="10.15625" style="223" customWidth="1"/>
    <col min="11574" max="11574" width="12.47265625" style="223" customWidth="1"/>
    <col min="11575" max="11575" width="12.734375" style="223" customWidth="1"/>
    <col min="11576" max="11576" width="10.15625" style="223" customWidth="1"/>
    <col min="11577" max="11577" width="14.05078125" style="223" customWidth="1"/>
    <col min="11578" max="11578" width="7.83984375" style="223" customWidth="1"/>
    <col min="11579" max="11579" width="9.62890625" style="223" customWidth="1"/>
    <col min="11580" max="11580" width="1.1015625" style="223" customWidth="1"/>
    <col min="11581" max="11776" width="9.62890625" style="223"/>
    <col min="11777" max="11777" width="22.20703125" style="223" customWidth="1"/>
    <col min="11778" max="11778" width="16.3671875" style="223" customWidth="1"/>
    <col min="11779" max="11795" width="0" style="223" hidden="1" customWidth="1"/>
    <col min="11796" max="11796" width="39.9453125" style="223" customWidth="1"/>
    <col min="11797" max="11797" width="62.3671875" style="223" customWidth="1"/>
    <col min="11798" max="11798" width="25.3125" style="223" customWidth="1"/>
    <col min="11799" max="11799" width="12.05078125" style="223" customWidth="1"/>
    <col min="11800" max="11800" width="24.3671875" style="223" customWidth="1"/>
    <col min="11801" max="11803" width="12.05078125" style="223" customWidth="1"/>
    <col min="11804" max="11804" width="15.83984375" style="223" customWidth="1"/>
    <col min="11805" max="11805" width="11.5234375" style="223" customWidth="1"/>
    <col min="11806" max="11806" width="0" style="223" hidden="1" customWidth="1"/>
    <col min="11807" max="11807" width="17.47265625" style="223" customWidth="1"/>
    <col min="11808" max="11808" width="21.7890625" style="223" customWidth="1"/>
    <col min="11809" max="11809" width="19.3671875" style="223" customWidth="1"/>
    <col min="11810" max="11810" width="17.3125" style="223" customWidth="1"/>
    <col min="11811" max="11811" width="10.15625" style="223" customWidth="1"/>
    <col min="11812" max="11812" width="20.578125" style="223" customWidth="1"/>
    <col min="11813" max="11813" width="16.1015625" style="223" customWidth="1"/>
    <col min="11814" max="11814" width="18.26171875" style="223" customWidth="1"/>
    <col min="11815" max="11815" width="12.83984375" style="223" customWidth="1"/>
    <col min="11816" max="11816" width="14.89453125" style="223" customWidth="1"/>
    <col min="11817" max="11817" width="16.1015625" style="223" customWidth="1"/>
    <col min="11818" max="11818" width="10.15625" style="223" customWidth="1"/>
    <col min="11819" max="11819" width="11.20703125" style="223" customWidth="1"/>
    <col min="11820" max="11825" width="10.15625" style="223" customWidth="1"/>
    <col min="11826" max="11826" width="15.15625" style="223" customWidth="1"/>
    <col min="11827" max="11827" width="11.20703125" style="223" customWidth="1"/>
    <col min="11828" max="11829" width="10.15625" style="223" customWidth="1"/>
    <col min="11830" max="11830" width="12.47265625" style="223" customWidth="1"/>
    <col min="11831" max="11831" width="12.734375" style="223" customWidth="1"/>
    <col min="11832" max="11832" width="10.15625" style="223" customWidth="1"/>
    <col min="11833" max="11833" width="14.05078125" style="223" customWidth="1"/>
    <col min="11834" max="11834" width="7.83984375" style="223" customWidth="1"/>
    <col min="11835" max="11835" width="9.62890625" style="223" customWidth="1"/>
    <col min="11836" max="11836" width="1.1015625" style="223" customWidth="1"/>
    <col min="11837" max="12032" width="9.62890625" style="223"/>
    <col min="12033" max="12033" width="22.20703125" style="223" customWidth="1"/>
    <col min="12034" max="12034" width="16.3671875" style="223" customWidth="1"/>
    <col min="12035" max="12051" width="0" style="223" hidden="1" customWidth="1"/>
    <col min="12052" max="12052" width="39.9453125" style="223" customWidth="1"/>
    <col min="12053" max="12053" width="62.3671875" style="223" customWidth="1"/>
    <col min="12054" max="12054" width="25.3125" style="223" customWidth="1"/>
    <col min="12055" max="12055" width="12.05078125" style="223" customWidth="1"/>
    <col min="12056" max="12056" width="24.3671875" style="223" customWidth="1"/>
    <col min="12057" max="12059" width="12.05078125" style="223" customWidth="1"/>
    <col min="12060" max="12060" width="15.83984375" style="223" customWidth="1"/>
    <col min="12061" max="12061" width="11.5234375" style="223" customWidth="1"/>
    <col min="12062" max="12062" width="0" style="223" hidden="1" customWidth="1"/>
    <col min="12063" max="12063" width="17.47265625" style="223" customWidth="1"/>
    <col min="12064" max="12064" width="21.7890625" style="223" customWidth="1"/>
    <col min="12065" max="12065" width="19.3671875" style="223" customWidth="1"/>
    <col min="12066" max="12066" width="17.3125" style="223" customWidth="1"/>
    <col min="12067" max="12067" width="10.15625" style="223" customWidth="1"/>
    <col min="12068" max="12068" width="20.578125" style="223" customWidth="1"/>
    <col min="12069" max="12069" width="16.1015625" style="223" customWidth="1"/>
    <col min="12070" max="12070" width="18.26171875" style="223" customWidth="1"/>
    <col min="12071" max="12071" width="12.83984375" style="223" customWidth="1"/>
    <col min="12072" max="12072" width="14.89453125" style="223" customWidth="1"/>
    <col min="12073" max="12073" width="16.1015625" style="223" customWidth="1"/>
    <col min="12074" max="12074" width="10.15625" style="223" customWidth="1"/>
    <col min="12075" max="12075" width="11.20703125" style="223" customWidth="1"/>
    <col min="12076" max="12081" width="10.15625" style="223" customWidth="1"/>
    <col min="12082" max="12082" width="15.15625" style="223" customWidth="1"/>
    <col min="12083" max="12083" width="11.20703125" style="223" customWidth="1"/>
    <col min="12084" max="12085" width="10.15625" style="223" customWidth="1"/>
    <col min="12086" max="12086" width="12.47265625" style="223" customWidth="1"/>
    <col min="12087" max="12087" width="12.734375" style="223" customWidth="1"/>
    <col min="12088" max="12088" width="10.15625" style="223" customWidth="1"/>
    <col min="12089" max="12089" width="14.05078125" style="223" customWidth="1"/>
    <col min="12090" max="12090" width="7.83984375" style="223" customWidth="1"/>
    <col min="12091" max="12091" width="9.62890625" style="223" customWidth="1"/>
    <col min="12092" max="12092" width="1.1015625" style="223" customWidth="1"/>
    <col min="12093" max="12288" width="9.62890625" style="223"/>
    <col min="12289" max="12289" width="22.20703125" style="223" customWidth="1"/>
    <col min="12290" max="12290" width="16.3671875" style="223" customWidth="1"/>
    <col min="12291" max="12307" width="0" style="223" hidden="1" customWidth="1"/>
    <col min="12308" max="12308" width="39.9453125" style="223" customWidth="1"/>
    <col min="12309" max="12309" width="62.3671875" style="223" customWidth="1"/>
    <col min="12310" max="12310" width="25.3125" style="223" customWidth="1"/>
    <col min="12311" max="12311" width="12.05078125" style="223" customWidth="1"/>
    <col min="12312" max="12312" width="24.3671875" style="223" customWidth="1"/>
    <col min="12313" max="12315" width="12.05078125" style="223" customWidth="1"/>
    <col min="12316" max="12316" width="15.83984375" style="223" customWidth="1"/>
    <col min="12317" max="12317" width="11.5234375" style="223" customWidth="1"/>
    <col min="12318" max="12318" width="0" style="223" hidden="1" customWidth="1"/>
    <col min="12319" max="12319" width="17.47265625" style="223" customWidth="1"/>
    <col min="12320" max="12320" width="21.7890625" style="223" customWidth="1"/>
    <col min="12321" max="12321" width="19.3671875" style="223" customWidth="1"/>
    <col min="12322" max="12322" width="17.3125" style="223" customWidth="1"/>
    <col min="12323" max="12323" width="10.15625" style="223" customWidth="1"/>
    <col min="12324" max="12324" width="20.578125" style="223" customWidth="1"/>
    <col min="12325" max="12325" width="16.1015625" style="223" customWidth="1"/>
    <col min="12326" max="12326" width="18.26171875" style="223" customWidth="1"/>
    <col min="12327" max="12327" width="12.83984375" style="223" customWidth="1"/>
    <col min="12328" max="12328" width="14.89453125" style="223" customWidth="1"/>
    <col min="12329" max="12329" width="16.1015625" style="223" customWidth="1"/>
    <col min="12330" max="12330" width="10.15625" style="223" customWidth="1"/>
    <col min="12331" max="12331" width="11.20703125" style="223" customWidth="1"/>
    <col min="12332" max="12337" width="10.15625" style="223" customWidth="1"/>
    <col min="12338" max="12338" width="15.15625" style="223" customWidth="1"/>
    <col min="12339" max="12339" width="11.20703125" style="223" customWidth="1"/>
    <col min="12340" max="12341" width="10.15625" style="223" customWidth="1"/>
    <col min="12342" max="12342" width="12.47265625" style="223" customWidth="1"/>
    <col min="12343" max="12343" width="12.734375" style="223" customWidth="1"/>
    <col min="12344" max="12344" width="10.15625" style="223" customWidth="1"/>
    <col min="12345" max="12345" width="14.05078125" style="223" customWidth="1"/>
    <col min="12346" max="12346" width="7.83984375" style="223" customWidth="1"/>
    <col min="12347" max="12347" width="9.62890625" style="223" customWidth="1"/>
    <col min="12348" max="12348" width="1.1015625" style="223" customWidth="1"/>
    <col min="12349" max="12544" width="9.62890625" style="223"/>
    <col min="12545" max="12545" width="22.20703125" style="223" customWidth="1"/>
    <col min="12546" max="12546" width="16.3671875" style="223" customWidth="1"/>
    <col min="12547" max="12563" width="0" style="223" hidden="1" customWidth="1"/>
    <col min="12564" max="12564" width="39.9453125" style="223" customWidth="1"/>
    <col min="12565" max="12565" width="62.3671875" style="223" customWidth="1"/>
    <col min="12566" max="12566" width="25.3125" style="223" customWidth="1"/>
    <col min="12567" max="12567" width="12.05078125" style="223" customWidth="1"/>
    <col min="12568" max="12568" width="24.3671875" style="223" customWidth="1"/>
    <col min="12569" max="12571" width="12.05078125" style="223" customWidth="1"/>
    <col min="12572" max="12572" width="15.83984375" style="223" customWidth="1"/>
    <col min="12573" max="12573" width="11.5234375" style="223" customWidth="1"/>
    <col min="12574" max="12574" width="0" style="223" hidden="1" customWidth="1"/>
    <col min="12575" max="12575" width="17.47265625" style="223" customWidth="1"/>
    <col min="12576" max="12576" width="21.7890625" style="223" customWidth="1"/>
    <col min="12577" max="12577" width="19.3671875" style="223" customWidth="1"/>
    <col min="12578" max="12578" width="17.3125" style="223" customWidth="1"/>
    <col min="12579" max="12579" width="10.15625" style="223" customWidth="1"/>
    <col min="12580" max="12580" width="20.578125" style="223" customWidth="1"/>
    <col min="12581" max="12581" width="16.1015625" style="223" customWidth="1"/>
    <col min="12582" max="12582" width="18.26171875" style="223" customWidth="1"/>
    <col min="12583" max="12583" width="12.83984375" style="223" customWidth="1"/>
    <col min="12584" max="12584" width="14.89453125" style="223" customWidth="1"/>
    <col min="12585" max="12585" width="16.1015625" style="223" customWidth="1"/>
    <col min="12586" max="12586" width="10.15625" style="223" customWidth="1"/>
    <col min="12587" max="12587" width="11.20703125" style="223" customWidth="1"/>
    <col min="12588" max="12593" width="10.15625" style="223" customWidth="1"/>
    <col min="12594" max="12594" width="15.15625" style="223" customWidth="1"/>
    <col min="12595" max="12595" width="11.20703125" style="223" customWidth="1"/>
    <col min="12596" max="12597" width="10.15625" style="223" customWidth="1"/>
    <col min="12598" max="12598" width="12.47265625" style="223" customWidth="1"/>
    <col min="12599" max="12599" width="12.734375" style="223" customWidth="1"/>
    <col min="12600" max="12600" width="10.15625" style="223" customWidth="1"/>
    <col min="12601" max="12601" width="14.05078125" style="223" customWidth="1"/>
    <col min="12602" max="12602" width="7.83984375" style="223" customWidth="1"/>
    <col min="12603" max="12603" width="9.62890625" style="223" customWidth="1"/>
    <col min="12604" max="12604" width="1.1015625" style="223" customWidth="1"/>
    <col min="12605" max="12800" width="9.62890625" style="223"/>
    <col min="12801" max="12801" width="22.20703125" style="223" customWidth="1"/>
    <col min="12802" max="12802" width="16.3671875" style="223" customWidth="1"/>
    <col min="12803" max="12819" width="0" style="223" hidden="1" customWidth="1"/>
    <col min="12820" max="12820" width="39.9453125" style="223" customWidth="1"/>
    <col min="12821" max="12821" width="62.3671875" style="223" customWidth="1"/>
    <col min="12822" max="12822" width="25.3125" style="223" customWidth="1"/>
    <col min="12823" max="12823" width="12.05078125" style="223" customWidth="1"/>
    <col min="12824" max="12824" width="24.3671875" style="223" customWidth="1"/>
    <col min="12825" max="12827" width="12.05078125" style="223" customWidth="1"/>
    <col min="12828" max="12828" width="15.83984375" style="223" customWidth="1"/>
    <col min="12829" max="12829" width="11.5234375" style="223" customWidth="1"/>
    <col min="12830" max="12830" width="0" style="223" hidden="1" customWidth="1"/>
    <col min="12831" max="12831" width="17.47265625" style="223" customWidth="1"/>
    <col min="12832" max="12832" width="21.7890625" style="223" customWidth="1"/>
    <col min="12833" max="12833" width="19.3671875" style="223" customWidth="1"/>
    <col min="12834" max="12834" width="17.3125" style="223" customWidth="1"/>
    <col min="12835" max="12835" width="10.15625" style="223" customWidth="1"/>
    <col min="12836" max="12836" width="20.578125" style="223" customWidth="1"/>
    <col min="12837" max="12837" width="16.1015625" style="223" customWidth="1"/>
    <col min="12838" max="12838" width="18.26171875" style="223" customWidth="1"/>
    <col min="12839" max="12839" width="12.83984375" style="223" customWidth="1"/>
    <col min="12840" max="12840" width="14.89453125" style="223" customWidth="1"/>
    <col min="12841" max="12841" width="16.1015625" style="223" customWidth="1"/>
    <col min="12842" max="12842" width="10.15625" style="223" customWidth="1"/>
    <col min="12843" max="12843" width="11.20703125" style="223" customWidth="1"/>
    <col min="12844" max="12849" width="10.15625" style="223" customWidth="1"/>
    <col min="12850" max="12850" width="15.15625" style="223" customWidth="1"/>
    <col min="12851" max="12851" width="11.20703125" style="223" customWidth="1"/>
    <col min="12852" max="12853" width="10.15625" style="223" customWidth="1"/>
    <col min="12854" max="12854" width="12.47265625" style="223" customWidth="1"/>
    <col min="12855" max="12855" width="12.734375" style="223" customWidth="1"/>
    <col min="12856" max="12856" width="10.15625" style="223" customWidth="1"/>
    <col min="12857" max="12857" width="14.05078125" style="223" customWidth="1"/>
    <col min="12858" max="12858" width="7.83984375" style="223" customWidth="1"/>
    <col min="12859" max="12859" width="9.62890625" style="223" customWidth="1"/>
    <col min="12860" max="12860" width="1.1015625" style="223" customWidth="1"/>
    <col min="12861" max="13056" width="9.62890625" style="223"/>
    <col min="13057" max="13057" width="22.20703125" style="223" customWidth="1"/>
    <col min="13058" max="13058" width="16.3671875" style="223" customWidth="1"/>
    <col min="13059" max="13075" width="0" style="223" hidden="1" customWidth="1"/>
    <col min="13076" max="13076" width="39.9453125" style="223" customWidth="1"/>
    <col min="13077" max="13077" width="62.3671875" style="223" customWidth="1"/>
    <col min="13078" max="13078" width="25.3125" style="223" customWidth="1"/>
    <col min="13079" max="13079" width="12.05078125" style="223" customWidth="1"/>
    <col min="13080" max="13080" width="24.3671875" style="223" customWidth="1"/>
    <col min="13081" max="13083" width="12.05078125" style="223" customWidth="1"/>
    <col min="13084" max="13084" width="15.83984375" style="223" customWidth="1"/>
    <col min="13085" max="13085" width="11.5234375" style="223" customWidth="1"/>
    <col min="13086" max="13086" width="0" style="223" hidden="1" customWidth="1"/>
    <col min="13087" max="13087" width="17.47265625" style="223" customWidth="1"/>
    <col min="13088" max="13088" width="21.7890625" style="223" customWidth="1"/>
    <col min="13089" max="13089" width="19.3671875" style="223" customWidth="1"/>
    <col min="13090" max="13090" width="17.3125" style="223" customWidth="1"/>
    <col min="13091" max="13091" width="10.15625" style="223" customWidth="1"/>
    <col min="13092" max="13092" width="20.578125" style="223" customWidth="1"/>
    <col min="13093" max="13093" width="16.1015625" style="223" customWidth="1"/>
    <col min="13094" max="13094" width="18.26171875" style="223" customWidth="1"/>
    <col min="13095" max="13095" width="12.83984375" style="223" customWidth="1"/>
    <col min="13096" max="13096" width="14.89453125" style="223" customWidth="1"/>
    <col min="13097" max="13097" width="16.1015625" style="223" customWidth="1"/>
    <col min="13098" max="13098" width="10.15625" style="223" customWidth="1"/>
    <col min="13099" max="13099" width="11.20703125" style="223" customWidth="1"/>
    <col min="13100" max="13105" width="10.15625" style="223" customWidth="1"/>
    <col min="13106" max="13106" width="15.15625" style="223" customWidth="1"/>
    <col min="13107" max="13107" width="11.20703125" style="223" customWidth="1"/>
    <col min="13108" max="13109" width="10.15625" style="223" customWidth="1"/>
    <col min="13110" max="13110" width="12.47265625" style="223" customWidth="1"/>
    <col min="13111" max="13111" width="12.734375" style="223" customWidth="1"/>
    <col min="13112" max="13112" width="10.15625" style="223" customWidth="1"/>
    <col min="13113" max="13113" width="14.05078125" style="223" customWidth="1"/>
    <col min="13114" max="13114" width="7.83984375" style="223" customWidth="1"/>
    <col min="13115" max="13115" width="9.62890625" style="223" customWidth="1"/>
    <col min="13116" max="13116" width="1.1015625" style="223" customWidth="1"/>
    <col min="13117" max="13312" width="9.62890625" style="223"/>
    <col min="13313" max="13313" width="22.20703125" style="223" customWidth="1"/>
    <col min="13314" max="13314" width="16.3671875" style="223" customWidth="1"/>
    <col min="13315" max="13331" width="0" style="223" hidden="1" customWidth="1"/>
    <col min="13332" max="13332" width="39.9453125" style="223" customWidth="1"/>
    <col min="13333" max="13333" width="62.3671875" style="223" customWidth="1"/>
    <col min="13334" max="13334" width="25.3125" style="223" customWidth="1"/>
    <col min="13335" max="13335" width="12.05078125" style="223" customWidth="1"/>
    <col min="13336" max="13336" width="24.3671875" style="223" customWidth="1"/>
    <col min="13337" max="13339" width="12.05078125" style="223" customWidth="1"/>
    <col min="13340" max="13340" width="15.83984375" style="223" customWidth="1"/>
    <col min="13341" max="13341" width="11.5234375" style="223" customWidth="1"/>
    <col min="13342" max="13342" width="0" style="223" hidden="1" customWidth="1"/>
    <col min="13343" max="13343" width="17.47265625" style="223" customWidth="1"/>
    <col min="13344" max="13344" width="21.7890625" style="223" customWidth="1"/>
    <col min="13345" max="13345" width="19.3671875" style="223" customWidth="1"/>
    <col min="13346" max="13346" width="17.3125" style="223" customWidth="1"/>
    <col min="13347" max="13347" width="10.15625" style="223" customWidth="1"/>
    <col min="13348" max="13348" width="20.578125" style="223" customWidth="1"/>
    <col min="13349" max="13349" width="16.1015625" style="223" customWidth="1"/>
    <col min="13350" max="13350" width="18.26171875" style="223" customWidth="1"/>
    <col min="13351" max="13351" width="12.83984375" style="223" customWidth="1"/>
    <col min="13352" max="13352" width="14.89453125" style="223" customWidth="1"/>
    <col min="13353" max="13353" width="16.1015625" style="223" customWidth="1"/>
    <col min="13354" max="13354" width="10.15625" style="223" customWidth="1"/>
    <col min="13355" max="13355" width="11.20703125" style="223" customWidth="1"/>
    <col min="13356" max="13361" width="10.15625" style="223" customWidth="1"/>
    <col min="13362" max="13362" width="15.15625" style="223" customWidth="1"/>
    <col min="13363" max="13363" width="11.20703125" style="223" customWidth="1"/>
    <col min="13364" max="13365" width="10.15625" style="223" customWidth="1"/>
    <col min="13366" max="13366" width="12.47265625" style="223" customWidth="1"/>
    <col min="13367" max="13367" width="12.734375" style="223" customWidth="1"/>
    <col min="13368" max="13368" width="10.15625" style="223" customWidth="1"/>
    <col min="13369" max="13369" width="14.05078125" style="223" customWidth="1"/>
    <col min="13370" max="13370" width="7.83984375" style="223" customWidth="1"/>
    <col min="13371" max="13371" width="9.62890625" style="223" customWidth="1"/>
    <col min="13372" max="13372" width="1.1015625" style="223" customWidth="1"/>
    <col min="13373" max="13568" width="9.62890625" style="223"/>
    <col min="13569" max="13569" width="22.20703125" style="223" customWidth="1"/>
    <col min="13570" max="13570" width="16.3671875" style="223" customWidth="1"/>
    <col min="13571" max="13587" width="0" style="223" hidden="1" customWidth="1"/>
    <col min="13588" max="13588" width="39.9453125" style="223" customWidth="1"/>
    <col min="13589" max="13589" width="62.3671875" style="223" customWidth="1"/>
    <col min="13590" max="13590" width="25.3125" style="223" customWidth="1"/>
    <col min="13591" max="13591" width="12.05078125" style="223" customWidth="1"/>
    <col min="13592" max="13592" width="24.3671875" style="223" customWidth="1"/>
    <col min="13593" max="13595" width="12.05078125" style="223" customWidth="1"/>
    <col min="13596" max="13596" width="15.83984375" style="223" customWidth="1"/>
    <col min="13597" max="13597" width="11.5234375" style="223" customWidth="1"/>
    <col min="13598" max="13598" width="0" style="223" hidden="1" customWidth="1"/>
    <col min="13599" max="13599" width="17.47265625" style="223" customWidth="1"/>
    <col min="13600" max="13600" width="21.7890625" style="223" customWidth="1"/>
    <col min="13601" max="13601" width="19.3671875" style="223" customWidth="1"/>
    <col min="13602" max="13602" width="17.3125" style="223" customWidth="1"/>
    <col min="13603" max="13603" width="10.15625" style="223" customWidth="1"/>
    <col min="13604" max="13604" width="20.578125" style="223" customWidth="1"/>
    <col min="13605" max="13605" width="16.1015625" style="223" customWidth="1"/>
    <col min="13606" max="13606" width="18.26171875" style="223" customWidth="1"/>
    <col min="13607" max="13607" width="12.83984375" style="223" customWidth="1"/>
    <col min="13608" max="13608" width="14.89453125" style="223" customWidth="1"/>
    <col min="13609" max="13609" width="16.1015625" style="223" customWidth="1"/>
    <col min="13610" max="13610" width="10.15625" style="223" customWidth="1"/>
    <col min="13611" max="13611" width="11.20703125" style="223" customWidth="1"/>
    <col min="13612" max="13617" width="10.15625" style="223" customWidth="1"/>
    <col min="13618" max="13618" width="15.15625" style="223" customWidth="1"/>
    <col min="13619" max="13619" width="11.20703125" style="223" customWidth="1"/>
    <col min="13620" max="13621" width="10.15625" style="223" customWidth="1"/>
    <col min="13622" max="13622" width="12.47265625" style="223" customWidth="1"/>
    <col min="13623" max="13623" width="12.734375" style="223" customWidth="1"/>
    <col min="13624" max="13624" width="10.15625" style="223" customWidth="1"/>
    <col min="13625" max="13625" width="14.05078125" style="223" customWidth="1"/>
    <col min="13626" max="13626" width="7.83984375" style="223" customWidth="1"/>
    <col min="13627" max="13627" width="9.62890625" style="223" customWidth="1"/>
    <col min="13628" max="13628" width="1.1015625" style="223" customWidth="1"/>
    <col min="13629" max="13824" width="9.62890625" style="223"/>
    <col min="13825" max="13825" width="22.20703125" style="223" customWidth="1"/>
    <col min="13826" max="13826" width="16.3671875" style="223" customWidth="1"/>
    <col min="13827" max="13843" width="0" style="223" hidden="1" customWidth="1"/>
    <col min="13844" max="13844" width="39.9453125" style="223" customWidth="1"/>
    <col min="13845" max="13845" width="62.3671875" style="223" customWidth="1"/>
    <col min="13846" max="13846" width="25.3125" style="223" customWidth="1"/>
    <col min="13847" max="13847" width="12.05078125" style="223" customWidth="1"/>
    <col min="13848" max="13848" width="24.3671875" style="223" customWidth="1"/>
    <col min="13849" max="13851" width="12.05078125" style="223" customWidth="1"/>
    <col min="13852" max="13852" width="15.83984375" style="223" customWidth="1"/>
    <col min="13853" max="13853" width="11.5234375" style="223" customWidth="1"/>
    <col min="13854" max="13854" width="0" style="223" hidden="1" customWidth="1"/>
    <col min="13855" max="13855" width="17.47265625" style="223" customWidth="1"/>
    <col min="13856" max="13856" width="21.7890625" style="223" customWidth="1"/>
    <col min="13857" max="13857" width="19.3671875" style="223" customWidth="1"/>
    <col min="13858" max="13858" width="17.3125" style="223" customWidth="1"/>
    <col min="13859" max="13859" width="10.15625" style="223" customWidth="1"/>
    <col min="13860" max="13860" width="20.578125" style="223" customWidth="1"/>
    <col min="13861" max="13861" width="16.1015625" style="223" customWidth="1"/>
    <col min="13862" max="13862" width="18.26171875" style="223" customWidth="1"/>
    <col min="13863" max="13863" width="12.83984375" style="223" customWidth="1"/>
    <col min="13864" max="13864" width="14.89453125" style="223" customWidth="1"/>
    <col min="13865" max="13865" width="16.1015625" style="223" customWidth="1"/>
    <col min="13866" max="13866" width="10.15625" style="223" customWidth="1"/>
    <col min="13867" max="13867" width="11.20703125" style="223" customWidth="1"/>
    <col min="13868" max="13873" width="10.15625" style="223" customWidth="1"/>
    <col min="13874" max="13874" width="15.15625" style="223" customWidth="1"/>
    <col min="13875" max="13875" width="11.20703125" style="223" customWidth="1"/>
    <col min="13876" max="13877" width="10.15625" style="223" customWidth="1"/>
    <col min="13878" max="13878" width="12.47265625" style="223" customWidth="1"/>
    <col min="13879" max="13879" width="12.734375" style="223" customWidth="1"/>
    <col min="13880" max="13880" width="10.15625" style="223" customWidth="1"/>
    <col min="13881" max="13881" width="14.05078125" style="223" customWidth="1"/>
    <col min="13882" max="13882" width="7.83984375" style="223" customWidth="1"/>
    <col min="13883" max="13883" width="9.62890625" style="223" customWidth="1"/>
    <col min="13884" max="13884" width="1.1015625" style="223" customWidth="1"/>
    <col min="13885" max="14080" width="9.62890625" style="223"/>
    <col min="14081" max="14081" width="22.20703125" style="223" customWidth="1"/>
    <col min="14082" max="14082" width="16.3671875" style="223" customWidth="1"/>
    <col min="14083" max="14099" width="0" style="223" hidden="1" customWidth="1"/>
    <col min="14100" max="14100" width="39.9453125" style="223" customWidth="1"/>
    <col min="14101" max="14101" width="62.3671875" style="223" customWidth="1"/>
    <col min="14102" max="14102" width="25.3125" style="223" customWidth="1"/>
    <col min="14103" max="14103" width="12.05078125" style="223" customWidth="1"/>
    <col min="14104" max="14104" width="24.3671875" style="223" customWidth="1"/>
    <col min="14105" max="14107" width="12.05078125" style="223" customWidth="1"/>
    <col min="14108" max="14108" width="15.83984375" style="223" customWidth="1"/>
    <col min="14109" max="14109" width="11.5234375" style="223" customWidth="1"/>
    <col min="14110" max="14110" width="0" style="223" hidden="1" customWidth="1"/>
    <col min="14111" max="14111" width="17.47265625" style="223" customWidth="1"/>
    <col min="14112" max="14112" width="21.7890625" style="223" customWidth="1"/>
    <col min="14113" max="14113" width="19.3671875" style="223" customWidth="1"/>
    <col min="14114" max="14114" width="17.3125" style="223" customWidth="1"/>
    <col min="14115" max="14115" width="10.15625" style="223" customWidth="1"/>
    <col min="14116" max="14116" width="20.578125" style="223" customWidth="1"/>
    <col min="14117" max="14117" width="16.1015625" style="223" customWidth="1"/>
    <col min="14118" max="14118" width="18.26171875" style="223" customWidth="1"/>
    <col min="14119" max="14119" width="12.83984375" style="223" customWidth="1"/>
    <col min="14120" max="14120" width="14.89453125" style="223" customWidth="1"/>
    <col min="14121" max="14121" width="16.1015625" style="223" customWidth="1"/>
    <col min="14122" max="14122" width="10.15625" style="223" customWidth="1"/>
    <col min="14123" max="14123" width="11.20703125" style="223" customWidth="1"/>
    <col min="14124" max="14129" width="10.15625" style="223" customWidth="1"/>
    <col min="14130" max="14130" width="15.15625" style="223" customWidth="1"/>
    <col min="14131" max="14131" width="11.20703125" style="223" customWidth="1"/>
    <col min="14132" max="14133" width="10.15625" style="223" customWidth="1"/>
    <col min="14134" max="14134" width="12.47265625" style="223" customWidth="1"/>
    <col min="14135" max="14135" width="12.734375" style="223" customWidth="1"/>
    <col min="14136" max="14136" width="10.15625" style="223" customWidth="1"/>
    <col min="14137" max="14137" width="14.05078125" style="223" customWidth="1"/>
    <col min="14138" max="14138" width="7.83984375" style="223" customWidth="1"/>
    <col min="14139" max="14139" width="9.62890625" style="223" customWidth="1"/>
    <col min="14140" max="14140" width="1.1015625" style="223" customWidth="1"/>
    <col min="14141" max="14336" width="9.62890625" style="223"/>
    <col min="14337" max="14337" width="22.20703125" style="223" customWidth="1"/>
    <col min="14338" max="14338" width="16.3671875" style="223" customWidth="1"/>
    <col min="14339" max="14355" width="0" style="223" hidden="1" customWidth="1"/>
    <col min="14356" max="14356" width="39.9453125" style="223" customWidth="1"/>
    <col min="14357" max="14357" width="62.3671875" style="223" customWidth="1"/>
    <col min="14358" max="14358" width="25.3125" style="223" customWidth="1"/>
    <col min="14359" max="14359" width="12.05078125" style="223" customWidth="1"/>
    <col min="14360" max="14360" width="24.3671875" style="223" customWidth="1"/>
    <col min="14361" max="14363" width="12.05078125" style="223" customWidth="1"/>
    <col min="14364" max="14364" width="15.83984375" style="223" customWidth="1"/>
    <col min="14365" max="14365" width="11.5234375" style="223" customWidth="1"/>
    <col min="14366" max="14366" width="0" style="223" hidden="1" customWidth="1"/>
    <col min="14367" max="14367" width="17.47265625" style="223" customWidth="1"/>
    <col min="14368" max="14368" width="21.7890625" style="223" customWidth="1"/>
    <col min="14369" max="14369" width="19.3671875" style="223" customWidth="1"/>
    <col min="14370" max="14370" width="17.3125" style="223" customWidth="1"/>
    <col min="14371" max="14371" width="10.15625" style="223" customWidth="1"/>
    <col min="14372" max="14372" width="20.578125" style="223" customWidth="1"/>
    <col min="14373" max="14373" width="16.1015625" style="223" customWidth="1"/>
    <col min="14374" max="14374" width="18.26171875" style="223" customWidth="1"/>
    <col min="14375" max="14375" width="12.83984375" style="223" customWidth="1"/>
    <col min="14376" max="14376" width="14.89453125" style="223" customWidth="1"/>
    <col min="14377" max="14377" width="16.1015625" style="223" customWidth="1"/>
    <col min="14378" max="14378" width="10.15625" style="223" customWidth="1"/>
    <col min="14379" max="14379" width="11.20703125" style="223" customWidth="1"/>
    <col min="14380" max="14385" width="10.15625" style="223" customWidth="1"/>
    <col min="14386" max="14386" width="15.15625" style="223" customWidth="1"/>
    <col min="14387" max="14387" width="11.20703125" style="223" customWidth="1"/>
    <col min="14388" max="14389" width="10.15625" style="223" customWidth="1"/>
    <col min="14390" max="14390" width="12.47265625" style="223" customWidth="1"/>
    <col min="14391" max="14391" width="12.734375" style="223" customWidth="1"/>
    <col min="14392" max="14392" width="10.15625" style="223" customWidth="1"/>
    <col min="14393" max="14393" width="14.05078125" style="223" customWidth="1"/>
    <col min="14394" max="14394" width="7.83984375" style="223" customWidth="1"/>
    <col min="14395" max="14395" width="9.62890625" style="223" customWidth="1"/>
    <col min="14396" max="14396" width="1.1015625" style="223" customWidth="1"/>
    <col min="14397" max="14592" width="9.62890625" style="223"/>
    <col min="14593" max="14593" width="22.20703125" style="223" customWidth="1"/>
    <col min="14594" max="14594" width="16.3671875" style="223" customWidth="1"/>
    <col min="14595" max="14611" width="0" style="223" hidden="1" customWidth="1"/>
    <col min="14612" max="14612" width="39.9453125" style="223" customWidth="1"/>
    <col min="14613" max="14613" width="62.3671875" style="223" customWidth="1"/>
    <col min="14614" max="14614" width="25.3125" style="223" customWidth="1"/>
    <col min="14615" max="14615" width="12.05078125" style="223" customWidth="1"/>
    <col min="14616" max="14616" width="24.3671875" style="223" customWidth="1"/>
    <col min="14617" max="14619" width="12.05078125" style="223" customWidth="1"/>
    <col min="14620" max="14620" width="15.83984375" style="223" customWidth="1"/>
    <col min="14621" max="14621" width="11.5234375" style="223" customWidth="1"/>
    <col min="14622" max="14622" width="0" style="223" hidden="1" customWidth="1"/>
    <col min="14623" max="14623" width="17.47265625" style="223" customWidth="1"/>
    <col min="14624" max="14624" width="21.7890625" style="223" customWidth="1"/>
    <col min="14625" max="14625" width="19.3671875" style="223" customWidth="1"/>
    <col min="14626" max="14626" width="17.3125" style="223" customWidth="1"/>
    <col min="14627" max="14627" width="10.15625" style="223" customWidth="1"/>
    <col min="14628" max="14628" width="20.578125" style="223" customWidth="1"/>
    <col min="14629" max="14629" width="16.1015625" style="223" customWidth="1"/>
    <col min="14630" max="14630" width="18.26171875" style="223" customWidth="1"/>
    <col min="14631" max="14631" width="12.83984375" style="223" customWidth="1"/>
    <col min="14632" max="14632" width="14.89453125" style="223" customWidth="1"/>
    <col min="14633" max="14633" width="16.1015625" style="223" customWidth="1"/>
    <col min="14634" max="14634" width="10.15625" style="223" customWidth="1"/>
    <col min="14635" max="14635" width="11.20703125" style="223" customWidth="1"/>
    <col min="14636" max="14641" width="10.15625" style="223" customWidth="1"/>
    <col min="14642" max="14642" width="15.15625" style="223" customWidth="1"/>
    <col min="14643" max="14643" width="11.20703125" style="223" customWidth="1"/>
    <col min="14644" max="14645" width="10.15625" style="223" customWidth="1"/>
    <col min="14646" max="14646" width="12.47265625" style="223" customWidth="1"/>
    <col min="14647" max="14647" width="12.734375" style="223" customWidth="1"/>
    <col min="14648" max="14648" width="10.15625" style="223" customWidth="1"/>
    <col min="14649" max="14649" width="14.05078125" style="223" customWidth="1"/>
    <col min="14650" max="14650" width="7.83984375" style="223" customWidth="1"/>
    <col min="14651" max="14651" width="9.62890625" style="223" customWidth="1"/>
    <col min="14652" max="14652" width="1.1015625" style="223" customWidth="1"/>
    <col min="14653" max="14848" width="9.62890625" style="223"/>
    <col min="14849" max="14849" width="22.20703125" style="223" customWidth="1"/>
    <col min="14850" max="14850" width="16.3671875" style="223" customWidth="1"/>
    <col min="14851" max="14867" width="0" style="223" hidden="1" customWidth="1"/>
    <col min="14868" max="14868" width="39.9453125" style="223" customWidth="1"/>
    <col min="14869" max="14869" width="62.3671875" style="223" customWidth="1"/>
    <col min="14870" max="14870" width="25.3125" style="223" customWidth="1"/>
    <col min="14871" max="14871" width="12.05078125" style="223" customWidth="1"/>
    <col min="14872" max="14872" width="24.3671875" style="223" customWidth="1"/>
    <col min="14873" max="14875" width="12.05078125" style="223" customWidth="1"/>
    <col min="14876" max="14876" width="15.83984375" style="223" customWidth="1"/>
    <col min="14877" max="14877" width="11.5234375" style="223" customWidth="1"/>
    <col min="14878" max="14878" width="0" style="223" hidden="1" customWidth="1"/>
    <col min="14879" max="14879" width="17.47265625" style="223" customWidth="1"/>
    <col min="14880" max="14880" width="21.7890625" style="223" customWidth="1"/>
    <col min="14881" max="14881" width="19.3671875" style="223" customWidth="1"/>
    <col min="14882" max="14882" width="17.3125" style="223" customWidth="1"/>
    <col min="14883" max="14883" width="10.15625" style="223" customWidth="1"/>
    <col min="14884" max="14884" width="20.578125" style="223" customWidth="1"/>
    <col min="14885" max="14885" width="16.1015625" style="223" customWidth="1"/>
    <col min="14886" max="14886" width="18.26171875" style="223" customWidth="1"/>
    <col min="14887" max="14887" width="12.83984375" style="223" customWidth="1"/>
    <col min="14888" max="14888" width="14.89453125" style="223" customWidth="1"/>
    <col min="14889" max="14889" width="16.1015625" style="223" customWidth="1"/>
    <col min="14890" max="14890" width="10.15625" style="223" customWidth="1"/>
    <col min="14891" max="14891" width="11.20703125" style="223" customWidth="1"/>
    <col min="14892" max="14897" width="10.15625" style="223" customWidth="1"/>
    <col min="14898" max="14898" width="15.15625" style="223" customWidth="1"/>
    <col min="14899" max="14899" width="11.20703125" style="223" customWidth="1"/>
    <col min="14900" max="14901" width="10.15625" style="223" customWidth="1"/>
    <col min="14902" max="14902" width="12.47265625" style="223" customWidth="1"/>
    <col min="14903" max="14903" width="12.734375" style="223" customWidth="1"/>
    <col min="14904" max="14904" width="10.15625" style="223" customWidth="1"/>
    <col min="14905" max="14905" width="14.05078125" style="223" customWidth="1"/>
    <col min="14906" max="14906" width="7.83984375" style="223" customWidth="1"/>
    <col min="14907" max="14907" width="9.62890625" style="223" customWidth="1"/>
    <col min="14908" max="14908" width="1.1015625" style="223" customWidth="1"/>
    <col min="14909" max="15104" width="9.62890625" style="223"/>
    <col min="15105" max="15105" width="22.20703125" style="223" customWidth="1"/>
    <col min="15106" max="15106" width="16.3671875" style="223" customWidth="1"/>
    <col min="15107" max="15123" width="0" style="223" hidden="1" customWidth="1"/>
    <col min="15124" max="15124" width="39.9453125" style="223" customWidth="1"/>
    <col min="15125" max="15125" width="62.3671875" style="223" customWidth="1"/>
    <col min="15126" max="15126" width="25.3125" style="223" customWidth="1"/>
    <col min="15127" max="15127" width="12.05078125" style="223" customWidth="1"/>
    <col min="15128" max="15128" width="24.3671875" style="223" customWidth="1"/>
    <col min="15129" max="15131" width="12.05078125" style="223" customWidth="1"/>
    <col min="15132" max="15132" width="15.83984375" style="223" customWidth="1"/>
    <col min="15133" max="15133" width="11.5234375" style="223" customWidth="1"/>
    <col min="15134" max="15134" width="0" style="223" hidden="1" customWidth="1"/>
    <col min="15135" max="15135" width="17.47265625" style="223" customWidth="1"/>
    <col min="15136" max="15136" width="21.7890625" style="223" customWidth="1"/>
    <col min="15137" max="15137" width="19.3671875" style="223" customWidth="1"/>
    <col min="15138" max="15138" width="17.3125" style="223" customWidth="1"/>
    <col min="15139" max="15139" width="10.15625" style="223" customWidth="1"/>
    <col min="15140" max="15140" width="20.578125" style="223" customWidth="1"/>
    <col min="15141" max="15141" width="16.1015625" style="223" customWidth="1"/>
    <col min="15142" max="15142" width="18.26171875" style="223" customWidth="1"/>
    <col min="15143" max="15143" width="12.83984375" style="223" customWidth="1"/>
    <col min="15144" max="15144" width="14.89453125" style="223" customWidth="1"/>
    <col min="15145" max="15145" width="16.1015625" style="223" customWidth="1"/>
    <col min="15146" max="15146" width="10.15625" style="223" customWidth="1"/>
    <col min="15147" max="15147" width="11.20703125" style="223" customWidth="1"/>
    <col min="15148" max="15153" width="10.15625" style="223" customWidth="1"/>
    <col min="15154" max="15154" width="15.15625" style="223" customWidth="1"/>
    <col min="15155" max="15155" width="11.20703125" style="223" customWidth="1"/>
    <col min="15156" max="15157" width="10.15625" style="223" customWidth="1"/>
    <col min="15158" max="15158" width="12.47265625" style="223" customWidth="1"/>
    <col min="15159" max="15159" width="12.734375" style="223" customWidth="1"/>
    <col min="15160" max="15160" width="10.15625" style="223" customWidth="1"/>
    <col min="15161" max="15161" width="14.05078125" style="223" customWidth="1"/>
    <col min="15162" max="15162" width="7.83984375" style="223" customWidth="1"/>
    <col min="15163" max="15163" width="9.62890625" style="223" customWidth="1"/>
    <col min="15164" max="15164" width="1.1015625" style="223" customWidth="1"/>
    <col min="15165" max="15360" width="9.62890625" style="223"/>
    <col min="15361" max="15361" width="22.20703125" style="223" customWidth="1"/>
    <col min="15362" max="15362" width="16.3671875" style="223" customWidth="1"/>
    <col min="15363" max="15379" width="0" style="223" hidden="1" customWidth="1"/>
    <col min="15380" max="15380" width="39.9453125" style="223" customWidth="1"/>
    <col min="15381" max="15381" width="62.3671875" style="223" customWidth="1"/>
    <col min="15382" max="15382" width="25.3125" style="223" customWidth="1"/>
    <col min="15383" max="15383" width="12.05078125" style="223" customWidth="1"/>
    <col min="15384" max="15384" width="24.3671875" style="223" customWidth="1"/>
    <col min="15385" max="15387" width="12.05078125" style="223" customWidth="1"/>
    <col min="15388" max="15388" width="15.83984375" style="223" customWidth="1"/>
    <col min="15389" max="15389" width="11.5234375" style="223" customWidth="1"/>
    <col min="15390" max="15390" width="0" style="223" hidden="1" customWidth="1"/>
    <col min="15391" max="15391" width="17.47265625" style="223" customWidth="1"/>
    <col min="15392" max="15392" width="21.7890625" style="223" customWidth="1"/>
    <col min="15393" max="15393" width="19.3671875" style="223" customWidth="1"/>
    <col min="15394" max="15394" width="17.3125" style="223" customWidth="1"/>
    <col min="15395" max="15395" width="10.15625" style="223" customWidth="1"/>
    <col min="15396" max="15396" width="20.578125" style="223" customWidth="1"/>
    <col min="15397" max="15397" width="16.1015625" style="223" customWidth="1"/>
    <col min="15398" max="15398" width="18.26171875" style="223" customWidth="1"/>
    <col min="15399" max="15399" width="12.83984375" style="223" customWidth="1"/>
    <col min="15400" max="15400" width="14.89453125" style="223" customWidth="1"/>
    <col min="15401" max="15401" width="16.1015625" style="223" customWidth="1"/>
    <col min="15402" max="15402" width="10.15625" style="223" customWidth="1"/>
    <col min="15403" max="15403" width="11.20703125" style="223" customWidth="1"/>
    <col min="15404" max="15409" width="10.15625" style="223" customWidth="1"/>
    <col min="15410" max="15410" width="15.15625" style="223" customWidth="1"/>
    <col min="15411" max="15411" width="11.20703125" style="223" customWidth="1"/>
    <col min="15412" max="15413" width="10.15625" style="223" customWidth="1"/>
    <col min="15414" max="15414" width="12.47265625" style="223" customWidth="1"/>
    <col min="15415" max="15415" width="12.734375" style="223" customWidth="1"/>
    <col min="15416" max="15416" width="10.15625" style="223" customWidth="1"/>
    <col min="15417" max="15417" width="14.05078125" style="223" customWidth="1"/>
    <col min="15418" max="15418" width="7.83984375" style="223" customWidth="1"/>
    <col min="15419" max="15419" width="9.62890625" style="223" customWidth="1"/>
    <col min="15420" max="15420" width="1.1015625" style="223" customWidth="1"/>
    <col min="15421" max="15616" width="9.62890625" style="223"/>
    <col min="15617" max="15617" width="22.20703125" style="223" customWidth="1"/>
    <col min="15618" max="15618" width="16.3671875" style="223" customWidth="1"/>
    <col min="15619" max="15635" width="0" style="223" hidden="1" customWidth="1"/>
    <col min="15636" max="15636" width="39.9453125" style="223" customWidth="1"/>
    <col min="15637" max="15637" width="62.3671875" style="223" customWidth="1"/>
    <col min="15638" max="15638" width="25.3125" style="223" customWidth="1"/>
    <col min="15639" max="15639" width="12.05078125" style="223" customWidth="1"/>
    <col min="15640" max="15640" width="24.3671875" style="223" customWidth="1"/>
    <col min="15641" max="15643" width="12.05078125" style="223" customWidth="1"/>
    <col min="15644" max="15644" width="15.83984375" style="223" customWidth="1"/>
    <col min="15645" max="15645" width="11.5234375" style="223" customWidth="1"/>
    <col min="15646" max="15646" width="0" style="223" hidden="1" customWidth="1"/>
    <col min="15647" max="15647" width="17.47265625" style="223" customWidth="1"/>
    <col min="15648" max="15648" width="21.7890625" style="223" customWidth="1"/>
    <col min="15649" max="15649" width="19.3671875" style="223" customWidth="1"/>
    <col min="15650" max="15650" width="17.3125" style="223" customWidth="1"/>
    <col min="15651" max="15651" width="10.15625" style="223" customWidth="1"/>
    <col min="15652" max="15652" width="20.578125" style="223" customWidth="1"/>
    <col min="15653" max="15653" width="16.1015625" style="223" customWidth="1"/>
    <col min="15654" max="15654" width="18.26171875" style="223" customWidth="1"/>
    <col min="15655" max="15655" width="12.83984375" style="223" customWidth="1"/>
    <col min="15656" max="15656" width="14.89453125" style="223" customWidth="1"/>
    <col min="15657" max="15657" width="16.1015625" style="223" customWidth="1"/>
    <col min="15658" max="15658" width="10.15625" style="223" customWidth="1"/>
    <col min="15659" max="15659" width="11.20703125" style="223" customWidth="1"/>
    <col min="15660" max="15665" width="10.15625" style="223" customWidth="1"/>
    <col min="15666" max="15666" width="15.15625" style="223" customWidth="1"/>
    <col min="15667" max="15667" width="11.20703125" style="223" customWidth="1"/>
    <col min="15668" max="15669" width="10.15625" style="223" customWidth="1"/>
    <col min="15670" max="15670" width="12.47265625" style="223" customWidth="1"/>
    <col min="15671" max="15671" width="12.734375" style="223" customWidth="1"/>
    <col min="15672" max="15672" width="10.15625" style="223" customWidth="1"/>
    <col min="15673" max="15673" width="14.05078125" style="223" customWidth="1"/>
    <col min="15674" max="15674" width="7.83984375" style="223" customWidth="1"/>
    <col min="15675" max="15675" width="9.62890625" style="223" customWidth="1"/>
    <col min="15676" max="15676" width="1.1015625" style="223" customWidth="1"/>
    <col min="15677" max="15872" width="9.62890625" style="223"/>
    <col min="15873" max="15873" width="22.20703125" style="223" customWidth="1"/>
    <col min="15874" max="15874" width="16.3671875" style="223" customWidth="1"/>
    <col min="15875" max="15891" width="0" style="223" hidden="1" customWidth="1"/>
    <col min="15892" max="15892" width="39.9453125" style="223" customWidth="1"/>
    <col min="15893" max="15893" width="62.3671875" style="223" customWidth="1"/>
    <col min="15894" max="15894" width="25.3125" style="223" customWidth="1"/>
    <col min="15895" max="15895" width="12.05078125" style="223" customWidth="1"/>
    <col min="15896" max="15896" width="24.3671875" style="223" customWidth="1"/>
    <col min="15897" max="15899" width="12.05078125" style="223" customWidth="1"/>
    <col min="15900" max="15900" width="15.83984375" style="223" customWidth="1"/>
    <col min="15901" max="15901" width="11.5234375" style="223" customWidth="1"/>
    <col min="15902" max="15902" width="0" style="223" hidden="1" customWidth="1"/>
    <col min="15903" max="15903" width="17.47265625" style="223" customWidth="1"/>
    <col min="15904" max="15904" width="21.7890625" style="223" customWidth="1"/>
    <col min="15905" max="15905" width="19.3671875" style="223" customWidth="1"/>
    <col min="15906" max="15906" width="17.3125" style="223" customWidth="1"/>
    <col min="15907" max="15907" width="10.15625" style="223" customWidth="1"/>
    <col min="15908" max="15908" width="20.578125" style="223" customWidth="1"/>
    <col min="15909" max="15909" width="16.1015625" style="223" customWidth="1"/>
    <col min="15910" max="15910" width="18.26171875" style="223" customWidth="1"/>
    <col min="15911" max="15911" width="12.83984375" style="223" customWidth="1"/>
    <col min="15912" max="15912" width="14.89453125" style="223" customWidth="1"/>
    <col min="15913" max="15913" width="16.1015625" style="223" customWidth="1"/>
    <col min="15914" max="15914" width="10.15625" style="223" customWidth="1"/>
    <col min="15915" max="15915" width="11.20703125" style="223" customWidth="1"/>
    <col min="15916" max="15921" width="10.15625" style="223" customWidth="1"/>
    <col min="15922" max="15922" width="15.15625" style="223" customWidth="1"/>
    <col min="15923" max="15923" width="11.20703125" style="223" customWidth="1"/>
    <col min="15924" max="15925" width="10.15625" style="223" customWidth="1"/>
    <col min="15926" max="15926" width="12.47265625" style="223" customWidth="1"/>
    <col min="15927" max="15927" width="12.734375" style="223" customWidth="1"/>
    <col min="15928" max="15928" width="10.15625" style="223" customWidth="1"/>
    <col min="15929" max="15929" width="14.05078125" style="223" customWidth="1"/>
    <col min="15930" max="15930" width="7.83984375" style="223" customWidth="1"/>
    <col min="15931" max="15931" width="9.62890625" style="223" customWidth="1"/>
    <col min="15932" max="15932" width="1.1015625" style="223" customWidth="1"/>
    <col min="15933" max="16128" width="9.62890625" style="223"/>
    <col min="16129" max="16129" width="22.20703125" style="223" customWidth="1"/>
    <col min="16130" max="16130" width="16.3671875" style="223" customWidth="1"/>
    <col min="16131" max="16147" width="0" style="223" hidden="1" customWidth="1"/>
    <col min="16148" max="16148" width="39.9453125" style="223" customWidth="1"/>
    <col min="16149" max="16149" width="62.3671875" style="223" customWidth="1"/>
    <col min="16150" max="16150" width="25.3125" style="223" customWidth="1"/>
    <col min="16151" max="16151" width="12.05078125" style="223" customWidth="1"/>
    <col min="16152" max="16152" width="24.3671875" style="223" customWidth="1"/>
    <col min="16153" max="16155" width="12.05078125" style="223" customWidth="1"/>
    <col min="16156" max="16156" width="15.83984375" style="223" customWidth="1"/>
    <col min="16157" max="16157" width="11.5234375" style="223" customWidth="1"/>
    <col min="16158" max="16158" width="0" style="223" hidden="1" customWidth="1"/>
    <col min="16159" max="16159" width="17.47265625" style="223" customWidth="1"/>
    <col min="16160" max="16160" width="21.7890625" style="223" customWidth="1"/>
    <col min="16161" max="16161" width="19.3671875" style="223" customWidth="1"/>
    <col min="16162" max="16162" width="17.3125" style="223" customWidth="1"/>
    <col min="16163" max="16163" width="10.15625" style="223" customWidth="1"/>
    <col min="16164" max="16164" width="20.578125" style="223" customWidth="1"/>
    <col min="16165" max="16165" width="16.1015625" style="223" customWidth="1"/>
    <col min="16166" max="16166" width="18.26171875" style="223" customWidth="1"/>
    <col min="16167" max="16167" width="12.83984375" style="223" customWidth="1"/>
    <col min="16168" max="16168" width="14.89453125" style="223" customWidth="1"/>
    <col min="16169" max="16169" width="16.1015625" style="223" customWidth="1"/>
    <col min="16170" max="16170" width="10.15625" style="223" customWidth="1"/>
    <col min="16171" max="16171" width="11.20703125" style="223" customWidth="1"/>
    <col min="16172" max="16177" width="10.15625" style="223" customWidth="1"/>
    <col min="16178" max="16178" width="15.15625" style="223" customWidth="1"/>
    <col min="16179" max="16179" width="11.20703125" style="223" customWidth="1"/>
    <col min="16180" max="16181" width="10.15625" style="223" customWidth="1"/>
    <col min="16182" max="16182" width="12.47265625" style="223" customWidth="1"/>
    <col min="16183" max="16183" width="12.734375" style="223" customWidth="1"/>
    <col min="16184" max="16184" width="10.15625" style="223" customWidth="1"/>
    <col min="16185" max="16185" width="14.05078125" style="223" customWidth="1"/>
    <col min="16186" max="16186" width="7.83984375" style="223" customWidth="1"/>
    <col min="16187" max="16187" width="9.62890625" style="223" customWidth="1"/>
    <col min="16188" max="16188" width="1.1015625" style="223" customWidth="1"/>
    <col min="16189" max="16384" width="9.62890625" style="223"/>
  </cols>
  <sheetData>
    <row r="1" spans="1:63" ht="72.75" customHeight="1" x14ac:dyDescent="1.1499999999999999">
      <c r="B1" s="1294" t="s">
        <v>0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</row>
    <row r="2" spans="1:63" ht="12.75" customHeight="1" x14ac:dyDescent="1"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  <c r="AW2" s="1295"/>
      <c r="AX2" s="1295"/>
      <c r="AY2" s="1295"/>
      <c r="AZ2" s="1295"/>
      <c r="BA2" s="1295"/>
    </row>
    <row r="3" spans="1:63" ht="68.25" customHeight="1" x14ac:dyDescent="0.4">
      <c r="B3" s="1296" t="s">
        <v>1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  <c r="AQ3" s="1296"/>
      <c r="AR3" s="1296"/>
      <c r="AS3" s="1296"/>
      <c r="AT3" s="1296"/>
      <c r="AU3" s="1296"/>
      <c r="AV3" s="1296"/>
      <c r="AW3" s="1296"/>
      <c r="AX3" s="1296"/>
      <c r="AY3" s="1296"/>
      <c r="AZ3" s="1296"/>
      <c r="BA3" s="1296"/>
    </row>
    <row r="4" spans="1:63" ht="48.75" customHeight="1" x14ac:dyDescent="1.6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1297" t="s">
        <v>2</v>
      </c>
      <c r="U4" s="1297"/>
      <c r="V4" s="225"/>
      <c r="W4" s="225"/>
      <c r="X4" s="1298" t="s">
        <v>3</v>
      </c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</row>
    <row r="5" spans="1:63" ht="67.5" customHeight="1" x14ac:dyDescent="1.45">
      <c r="B5" s="1177" t="s">
        <v>4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226"/>
      <c r="X5" s="1298" t="s">
        <v>112</v>
      </c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227"/>
      <c r="AS5" s="228"/>
      <c r="AT5" s="228"/>
      <c r="AU5" s="229" t="s">
        <v>6</v>
      </c>
      <c r="AV5" s="230"/>
      <c r="AW5" s="231"/>
      <c r="AX5" s="231"/>
      <c r="AY5" s="231"/>
      <c r="AZ5" s="1299" t="s">
        <v>7</v>
      </c>
      <c r="BA5" s="1299"/>
      <c r="BB5" s="1299"/>
      <c r="BC5" s="1299"/>
      <c r="BD5" s="1300"/>
      <c r="BE5" s="1300"/>
    </row>
    <row r="6" spans="1:63" ht="50.25" customHeight="1" x14ac:dyDescent="1.45">
      <c r="W6" s="1288" t="s">
        <v>8</v>
      </c>
      <c r="X6" s="1288"/>
      <c r="Y6" s="1288"/>
      <c r="Z6" s="1288"/>
      <c r="AA6" s="1288"/>
      <c r="AB6" s="1288"/>
      <c r="AC6" s="234" t="s">
        <v>9</v>
      </c>
      <c r="AD6" s="1166" t="s">
        <v>10</v>
      </c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6"/>
      <c r="AP6" s="1166"/>
      <c r="AQ6" s="1166"/>
      <c r="AR6" s="1166"/>
      <c r="AS6" s="1166"/>
      <c r="AT6" s="235"/>
      <c r="AU6" s="18" t="s">
        <v>11</v>
      </c>
      <c r="AV6" s="15"/>
      <c r="AW6" s="15"/>
      <c r="AX6" s="15"/>
      <c r="AY6" s="231"/>
      <c r="AZ6" s="1289" t="s">
        <v>12</v>
      </c>
      <c r="BA6" s="1289"/>
      <c r="BB6" s="1289"/>
      <c r="BC6" s="1289"/>
      <c r="BD6" s="1290"/>
      <c r="BE6" s="1290"/>
    </row>
    <row r="7" spans="1:63" ht="87" customHeight="1" x14ac:dyDescent="1.45">
      <c r="A7" s="1291" t="s">
        <v>13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2" t="s">
        <v>113</v>
      </c>
      <c r="X7" s="1292"/>
      <c r="Y7" s="1292"/>
      <c r="Z7" s="1292"/>
      <c r="AA7" s="1292"/>
      <c r="AB7" s="1292"/>
      <c r="AC7" s="234" t="s">
        <v>9</v>
      </c>
      <c r="AD7" s="236"/>
      <c r="AE7" s="1293" t="s">
        <v>114</v>
      </c>
      <c r="AF7" s="1293"/>
      <c r="AG7" s="1293"/>
      <c r="AH7" s="1293"/>
      <c r="AI7" s="1293"/>
      <c r="AJ7" s="1293"/>
      <c r="AK7" s="1293"/>
      <c r="AL7" s="1293"/>
      <c r="AM7" s="1293"/>
      <c r="AN7" s="1293"/>
      <c r="AO7" s="1293"/>
      <c r="AP7" s="1293"/>
      <c r="AQ7" s="1293"/>
      <c r="AR7" s="1293"/>
      <c r="AS7" s="1293"/>
      <c r="AT7" s="235"/>
      <c r="AU7" s="237" t="s">
        <v>15</v>
      </c>
      <c r="AV7" s="231"/>
      <c r="AW7" s="231"/>
      <c r="AX7" s="231"/>
      <c r="AY7" s="231"/>
      <c r="AZ7" s="1289" t="s">
        <v>16</v>
      </c>
      <c r="BA7" s="1289"/>
      <c r="BB7" s="1289"/>
      <c r="BC7" s="1289"/>
      <c r="BD7" s="1289"/>
      <c r="BE7" s="1290"/>
    </row>
    <row r="8" spans="1:63" ht="76.5" customHeight="1" x14ac:dyDescent="1.1499999999999999">
      <c r="T8" s="1280" t="s">
        <v>17</v>
      </c>
      <c r="U8" s="1280"/>
      <c r="V8" s="1280"/>
      <c r="W8" s="1281" t="s">
        <v>18</v>
      </c>
      <c r="X8" s="1281"/>
      <c r="Y8" s="1281"/>
      <c r="Z8" s="1281"/>
      <c r="AA8" s="1281"/>
      <c r="AB8" s="1281"/>
      <c r="AC8" s="1281"/>
      <c r="AD8" s="1166" t="s">
        <v>19</v>
      </c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235"/>
      <c r="AU8" s="237" t="s">
        <v>20</v>
      </c>
      <c r="AV8" s="238"/>
      <c r="AW8" s="238"/>
      <c r="AX8" s="238"/>
      <c r="AY8" s="238"/>
      <c r="AZ8" s="1282" t="s">
        <v>115</v>
      </c>
      <c r="BA8" s="1283"/>
      <c r="BB8" s="1283"/>
      <c r="BC8" s="1283"/>
      <c r="BD8" s="1284"/>
      <c r="BE8" s="1284"/>
    </row>
    <row r="9" spans="1:63" ht="48" customHeight="1" x14ac:dyDescent="0.55000000000000004">
      <c r="U9" s="239"/>
      <c r="V9" s="239"/>
      <c r="W9" s="1285" t="s">
        <v>22</v>
      </c>
      <c r="X9" s="1285"/>
      <c r="Y9" s="1285"/>
      <c r="Z9" s="1285"/>
      <c r="AA9" s="1286"/>
      <c r="AB9" s="240"/>
      <c r="AC9" s="234" t="s">
        <v>9</v>
      </c>
      <c r="AD9" s="241"/>
      <c r="AE9" s="1287" t="s">
        <v>24</v>
      </c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242"/>
      <c r="AU9" s="243"/>
      <c r="AV9" s="244"/>
      <c r="AW9" s="244"/>
      <c r="AX9" s="244"/>
      <c r="AY9" s="244"/>
      <c r="AZ9" s="244"/>
      <c r="BA9" s="244"/>
      <c r="BB9" s="245"/>
      <c r="BC9" s="245"/>
      <c r="BD9" s="245"/>
    </row>
    <row r="10" spans="1:63" ht="63" customHeight="1" thickBot="1" x14ac:dyDescent="0.55000000000000004">
      <c r="U10" s="239"/>
      <c r="V10" s="239"/>
      <c r="W10" s="246"/>
      <c r="AA10" s="248"/>
      <c r="AB10" s="249"/>
      <c r="AC10" s="249"/>
      <c r="AK10" s="223"/>
      <c r="AL10" s="223"/>
      <c r="AM10" s="223"/>
      <c r="AN10" s="223"/>
      <c r="AO10" s="223"/>
    </row>
    <row r="11" spans="1:63" s="245" customFormat="1" ht="86.25" customHeight="1" thickBot="1" x14ac:dyDescent="0.6">
      <c r="B11" s="1277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141" t="s">
        <v>26</v>
      </c>
      <c r="U11" s="1142"/>
      <c r="V11" s="1143"/>
      <c r="W11" s="1147" t="s">
        <v>27</v>
      </c>
      <c r="X11" s="1148"/>
      <c r="Y11" s="1148"/>
      <c r="Z11" s="1148"/>
      <c r="AA11" s="1148"/>
      <c r="AB11" s="1148"/>
      <c r="AC11" s="1148"/>
      <c r="AD11" s="1149"/>
      <c r="AE11" s="1153" t="s">
        <v>28</v>
      </c>
      <c r="AF11" s="1154"/>
      <c r="AG11" s="1159" t="s">
        <v>29</v>
      </c>
      <c r="AH11" s="1160"/>
      <c r="AI11" s="1160"/>
      <c r="AJ11" s="1160"/>
      <c r="AK11" s="1160"/>
      <c r="AL11" s="1160"/>
      <c r="AM11" s="1160"/>
      <c r="AN11" s="1160"/>
      <c r="AO11" s="1107" t="s">
        <v>30</v>
      </c>
      <c r="AP11" s="1109" t="s">
        <v>31</v>
      </c>
      <c r="AQ11" s="1109"/>
      <c r="AR11" s="1109"/>
      <c r="AS11" s="1109"/>
      <c r="AT11" s="1109"/>
      <c r="AU11" s="1109"/>
      <c r="AV11" s="1109"/>
      <c r="AW11" s="1109"/>
      <c r="AX11" s="1271" t="s">
        <v>32</v>
      </c>
      <c r="AY11" s="1272"/>
      <c r="AZ11" s="1272"/>
      <c r="BA11" s="1272"/>
      <c r="BB11" s="1272"/>
      <c r="BC11" s="1272"/>
      <c r="BD11" s="1272"/>
      <c r="BE11" s="1273"/>
      <c r="BF11" s="250"/>
    </row>
    <row r="12" spans="1:63" s="245" customFormat="1" ht="42.75" customHeight="1" x14ac:dyDescent="0.55000000000000004">
      <c r="B12" s="127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144"/>
      <c r="U12" s="1145"/>
      <c r="V12" s="1146"/>
      <c r="W12" s="1150"/>
      <c r="X12" s="1151"/>
      <c r="Y12" s="1151"/>
      <c r="Z12" s="1151"/>
      <c r="AA12" s="1151"/>
      <c r="AB12" s="1151"/>
      <c r="AC12" s="1151"/>
      <c r="AD12" s="1152"/>
      <c r="AE12" s="1155"/>
      <c r="AF12" s="1156"/>
      <c r="AG12" s="1161"/>
      <c r="AH12" s="1162"/>
      <c r="AI12" s="1162"/>
      <c r="AJ12" s="1162"/>
      <c r="AK12" s="1162"/>
      <c r="AL12" s="1162"/>
      <c r="AM12" s="1162"/>
      <c r="AN12" s="1162"/>
      <c r="AO12" s="1108"/>
      <c r="AP12" s="1110"/>
      <c r="AQ12" s="1110"/>
      <c r="AR12" s="1110"/>
      <c r="AS12" s="1110"/>
      <c r="AT12" s="1110"/>
      <c r="AU12" s="1110"/>
      <c r="AV12" s="1110"/>
      <c r="AW12" s="1110"/>
      <c r="AX12" s="1274" t="s">
        <v>116</v>
      </c>
      <c r="AY12" s="1275"/>
      <c r="AZ12" s="1275"/>
      <c r="BA12" s="1275"/>
      <c r="BB12" s="1275"/>
      <c r="BC12" s="1275"/>
      <c r="BD12" s="1275"/>
      <c r="BE12" s="1276"/>
      <c r="BF12" s="251"/>
    </row>
    <row r="13" spans="1:63" s="245" customFormat="1" ht="45" customHeight="1" x14ac:dyDescent="0.55000000000000004">
      <c r="B13" s="127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144"/>
      <c r="U13" s="1145"/>
      <c r="V13" s="1146"/>
      <c r="W13" s="1150"/>
      <c r="X13" s="1151"/>
      <c r="Y13" s="1151"/>
      <c r="Z13" s="1151"/>
      <c r="AA13" s="1151"/>
      <c r="AB13" s="1151"/>
      <c r="AC13" s="1151"/>
      <c r="AD13" s="1152"/>
      <c r="AE13" s="1157"/>
      <c r="AF13" s="1158"/>
      <c r="AG13" s="1163"/>
      <c r="AH13" s="1164"/>
      <c r="AI13" s="1164"/>
      <c r="AJ13" s="1164"/>
      <c r="AK13" s="1164"/>
      <c r="AL13" s="1164"/>
      <c r="AM13" s="1164"/>
      <c r="AN13" s="1164"/>
      <c r="AO13" s="1108"/>
      <c r="AP13" s="1111"/>
      <c r="AQ13" s="1111"/>
      <c r="AR13" s="1111"/>
      <c r="AS13" s="1111"/>
      <c r="AT13" s="1111"/>
      <c r="AU13" s="1111"/>
      <c r="AV13" s="1111"/>
      <c r="AW13" s="1111"/>
      <c r="AX13" s="1005" t="s">
        <v>117</v>
      </c>
      <c r="AY13" s="1006"/>
      <c r="AZ13" s="1006"/>
      <c r="BA13" s="1006"/>
      <c r="BB13" s="1006"/>
      <c r="BC13" s="1006"/>
      <c r="BD13" s="1006"/>
      <c r="BE13" s="1007"/>
      <c r="BF13" s="252"/>
    </row>
    <row r="14" spans="1:63" s="245" customFormat="1" ht="45" customHeight="1" thickBot="1" x14ac:dyDescent="0.6">
      <c r="B14" s="127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144"/>
      <c r="U14" s="1145"/>
      <c r="V14" s="1146"/>
      <c r="W14" s="1150"/>
      <c r="X14" s="1151"/>
      <c r="Y14" s="1151"/>
      <c r="Z14" s="1151"/>
      <c r="AA14" s="1151"/>
      <c r="AB14" s="1151"/>
      <c r="AC14" s="1151"/>
      <c r="AD14" s="1152"/>
      <c r="AE14" s="1121" t="s">
        <v>35</v>
      </c>
      <c r="AF14" s="1123" t="s">
        <v>36</v>
      </c>
      <c r="AG14" s="1121" t="s">
        <v>37</v>
      </c>
      <c r="AH14" s="1126" t="s">
        <v>38</v>
      </c>
      <c r="AI14" s="1127"/>
      <c r="AJ14" s="1127"/>
      <c r="AK14" s="1127"/>
      <c r="AL14" s="1127"/>
      <c r="AM14" s="1127"/>
      <c r="AN14" s="1128"/>
      <c r="AO14" s="1108"/>
      <c r="AP14" s="1129" t="s">
        <v>39</v>
      </c>
      <c r="AQ14" s="1103" t="s">
        <v>40</v>
      </c>
      <c r="AR14" s="1103" t="s">
        <v>41</v>
      </c>
      <c r="AS14" s="1105" t="s">
        <v>42</v>
      </c>
      <c r="AT14" s="1105" t="s">
        <v>43</v>
      </c>
      <c r="AU14" s="1103" t="s">
        <v>44</v>
      </c>
      <c r="AV14" s="1103" t="s">
        <v>45</v>
      </c>
      <c r="AW14" s="1086" t="s">
        <v>46</v>
      </c>
      <c r="AX14" s="1265" t="s">
        <v>118</v>
      </c>
      <c r="AY14" s="1266"/>
      <c r="AZ14" s="1266"/>
      <c r="BA14" s="1266"/>
      <c r="BB14" s="1265" t="s">
        <v>119</v>
      </c>
      <c r="BC14" s="1266"/>
      <c r="BD14" s="1266"/>
      <c r="BE14" s="1267"/>
    </row>
    <row r="15" spans="1:63" s="253" customFormat="1" ht="45" customHeight="1" x14ac:dyDescent="0.55000000000000004">
      <c r="B15" s="127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144"/>
      <c r="U15" s="1145"/>
      <c r="V15" s="1146"/>
      <c r="W15" s="1150"/>
      <c r="X15" s="1151"/>
      <c r="Y15" s="1151"/>
      <c r="Z15" s="1151"/>
      <c r="AA15" s="1151"/>
      <c r="AB15" s="1151"/>
      <c r="AC15" s="1151"/>
      <c r="AD15" s="1152"/>
      <c r="AE15" s="1122"/>
      <c r="AF15" s="1124"/>
      <c r="AG15" s="1125"/>
      <c r="AH15" s="1091" t="s">
        <v>49</v>
      </c>
      <c r="AI15" s="1092"/>
      <c r="AJ15" s="1091" t="s">
        <v>50</v>
      </c>
      <c r="AK15" s="1095"/>
      <c r="AL15" s="1092" t="s">
        <v>120</v>
      </c>
      <c r="AM15" s="1095"/>
      <c r="AN15" s="1097" t="s">
        <v>52</v>
      </c>
      <c r="AO15" s="1108"/>
      <c r="AP15" s="1130"/>
      <c r="AQ15" s="1104"/>
      <c r="AR15" s="1104"/>
      <c r="AS15" s="1106"/>
      <c r="AT15" s="1106"/>
      <c r="AU15" s="1104"/>
      <c r="AV15" s="1104"/>
      <c r="AW15" s="1087"/>
      <c r="AX15" s="1268" t="s">
        <v>53</v>
      </c>
      <c r="AY15" s="1269"/>
      <c r="AZ15" s="1269"/>
      <c r="BA15" s="1269"/>
      <c r="BB15" s="1268" t="s">
        <v>53</v>
      </c>
      <c r="BC15" s="1269"/>
      <c r="BD15" s="1269"/>
      <c r="BE15" s="1270"/>
      <c r="BK15" s="1072"/>
    </row>
    <row r="16" spans="1:63" s="253" customFormat="1" ht="30" customHeight="1" x14ac:dyDescent="0.55000000000000004">
      <c r="B16" s="127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144"/>
      <c r="U16" s="1145"/>
      <c r="V16" s="1146"/>
      <c r="W16" s="1150"/>
      <c r="X16" s="1151"/>
      <c r="Y16" s="1151"/>
      <c r="Z16" s="1151"/>
      <c r="AA16" s="1151"/>
      <c r="AB16" s="1151"/>
      <c r="AC16" s="1151"/>
      <c r="AD16" s="1152"/>
      <c r="AE16" s="1122"/>
      <c r="AF16" s="1124"/>
      <c r="AG16" s="1125"/>
      <c r="AH16" s="1093"/>
      <c r="AI16" s="1094"/>
      <c r="AJ16" s="1093"/>
      <c r="AK16" s="1096"/>
      <c r="AL16" s="1094"/>
      <c r="AM16" s="1096"/>
      <c r="AN16" s="1098"/>
      <c r="AO16" s="1108"/>
      <c r="AP16" s="1130"/>
      <c r="AQ16" s="1104"/>
      <c r="AR16" s="1104"/>
      <c r="AS16" s="1106"/>
      <c r="AT16" s="1106"/>
      <c r="AU16" s="1104"/>
      <c r="AV16" s="1104"/>
      <c r="AW16" s="1087"/>
      <c r="AX16" s="1075" t="s">
        <v>37</v>
      </c>
      <c r="AY16" s="1077" t="s">
        <v>54</v>
      </c>
      <c r="AZ16" s="1078"/>
      <c r="BA16" s="1078"/>
      <c r="BB16" s="1075" t="s">
        <v>37</v>
      </c>
      <c r="BC16" s="1079" t="s">
        <v>54</v>
      </c>
      <c r="BD16" s="1079"/>
      <c r="BE16" s="1080"/>
      <c r="BK16" s="1072"/>
    </row>
    <row r="17" spans="1:109" s="253" customFormat="1" ht="168" customHeight="1" thickBot="1" x14ac:dyDescent="0.6">
      <c r="B17" s="127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144"/>
      <c r="U17" s="1145"/>
      <c r="V17" s="1146"/>
      <c r="W17" s="1150"/>
      <c r="X17" s="1151"/>
      <c r="Y17" s="1151"/>
      <c r="Z17" s="1151"/>
      <c r="AA17" s="1151"/>
      <c r="AB17" s="1151"/>
      <c r="AC17" s="1151"/>
      <c r="AD17" s="1152"/>
      <c r="AE17" s="1122"/>
      <c r="AF17" s="1124"/>
      <c r="AG17" s="1122"/>
      <c r="AH17" s="46" t="s">
        <v>55</v>
      </c>
      <c r="AI17" s="47" t="s">
        <v>56</v>
      </c>
      <c r="AJ17" s="46" t="s">
        <v>55</v>
      </c>
      <c r="AK17" s="47" t="s">
        <v>56</v>
      </c>
      <c r="AL17" s="46" t="s">
        <v>55</v>
      </c>
      <c r="AM17" s="47" t="s">
        <v>56</v>
      </c>
      <c r="AN17" s="1099"/>
      <c r="AO17" s="1108"/>
      <c r="AP17" s="1130"/>
      <c r="AQ17" s="1104"/>
      <c r="AR17" s="1104"/>
      <c r="AS17" s="1106"/>
      <c r="AT17" s="1106"/>
      <c r="AU17" s="1104"/>
      <c r="AV17" s="1104"/>
      <c r="AW17" s="1087"/>
      <c r="AX17" s="1076"/>
      <c r="AY17" s="48" t="s">
        <v>57</v>
      </c>
      <c r="AZ17" s="48" t="s">
        <v>58</v>
      </c>
      <c r="BA17" s="49" t="s">
        <v>59</v>
      </c>
      <c r="BB17" s="1076"/>
      <c r="BC17" s="50" t="s">
        <v>57</v>
      </c>
      <c r="BD17" s="50" t="s">
        <v>58</v>
      </c>
      <c r="BE17" s="51" t="s">
        <v>60</v>
      </c>
      <c r="BK17" s="1072"/>
    </row>
    <row r="18" spans="1:109" s="254" customFormat="1" ht="42.75" customHeight="1" thickTop="1" thickBot="1" x14ac:dyDescent="0.6">
      <c r="B18" s="255">
        <v>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081">
        <v>2</v>
      </c>
      <c r="U18" s="1082"/>
      <c r="V18" s="1083"/>
      <c r="W18" s="1084">
        <v>3</v>
      </c>
      <c r="X18" s="1085"/>
      <c r="Y18" s="1085"/>
      <c r="Z18" s="1085"/>
      <c r="AA18" s="1085"/>
      <c r="AB18" s="1085"/>
      <c r="AC18" s="1085"/>
      <c r="AD18" s="1085"/>
      <c r="AE18" s="55">
        <v>4</v>
      </c>
      <c r="AF18" s="56">
        <v>5</v>
      </c>
      <c r="AG18" s="57">
        <v>6</v>
      </c>
      <c r="AH18" s="55">
        <v>7</v>
      </c>
      <c r="AI18" s="56">
        <v>8</v>
      </c>
      <c r="AJ18" s="57">
        <v>9</v>
      </c>
      <c r="AK18" s="55">
        <v>10</v>
      </c>
      <c r="AL18" s="56">
        <v>11</v>
      </c>
      <c r="AM18" s="57">
        <v>12</v>
      </c>
      <c r="AN18" s="55">
        <v>13</v>
      </c>
      <c r="AO18" s="56">
        <v>14</v>
      </c>
      <c r="AP18" s="57">
        <v>15</v>
      </c>
      <c r="AQ18" s="55">
        <v>16</v>
      </c>
      <c r="AR18" s="56">
        <v>17</v>
      </c>
      <c r="AS18" s="57">
        <v>18</v>
      </c>
      <c r="AT18" s="55">
        <v>19</v>
      </c>
      <c r="AU18" s="56">
        <v>20</v>
      </c>
      <c r="AV18" s="57">
        <v>21</v>
      </c>
      <c r="AW18" s="55">
        <v>22</v>
      </c>
      <c r="AX18" s="56">
        <v>23</v>
      </c>
      <c r="AY18" s="57">
        <v>24</v>
      </c>
      <c r="AZ18" s="55">
        <v>25</v>
      </c>
      <c r="BA18" s="56">
        <v>26</v>
      </c>
      <c r="BB18" s="57">
        <v>27</v>
      </c>
      <c r="BC18" s="55">
        <v>28</v>
      </c>
      <c r="BD18" s="56">
        <v>29</v>
      </c>
      <c r="BE18" s="58">
        <v>30</v>
      </c>
    </row>
    <row r="19" spans="1:109" s="257" customFormat="1" ht="69.75" customHeight="1" thickBot="1" x14ac:dyDescent="0.6">
      <c r="A19" s="254"/>
      <c r="B19" s="1257" t="s">
        <v>61</v>
      </c>
      <c r="C19" s="1258"/>
      <c r="D19" s="1258"/>
      <c r="E19" s="1258"/>
      <c r="F19" s="1258"/>
      <c r="G19" s="1258"/>
      <c r="H19" s="1258"/>
      <c r="I19" s="1258"/>
      <c r="J19" s="1258"/>
      <c r="K19" s="1258"/>
      <c r="L19" s="1258"/>
      <c r="M19" s="1258"/>
      <c r="N19" s="1258"/>
      <c r="O19" s="1258"/>
      <c r="P19" s="1258"/>
      <c r="Q19" s="1258"/>
      <c r="R19" s="1258"/>
      <c r="S19" s="1258"/>
      <c r="T19" s="1258"/>
      <c r="U19" s="1258"/>
      <c r="V19" s="1258"/>
      <c r="W19" s="1258"/>
      <c r="X19" s="1258"/>
      <c r="Y19" s="1258"/>
      <c r="Z19" s="1258"/>
      <c r="AA19" s="1258"/>
      <c r="AB19" s="1258"/>
      <c r="AC19" s="1258"/>
      <c r="AD19" s="1258"/>
      <c r="AE19" s="1258"/>
      <c r="AF19" s="1258"/>
      <c r="AG19" s="1258"/>
      <c r="AH19" s="1258"/>
      <c r="AI19" s="1258"/>
      <c r="AJ19" s="1258"/>
      <c r="AK19" s="1258"/>
      <c r="AL19" s="1258"/>
      <c r="AM19" s="1258"/>
      <c r="AN19" s="1258"/>
      <c r="AO19" s="1258"/>
      <c r="AP19" s="1258"/>
      <c r="AQ19" s="1258"/>
      <c r="AR19" s="1258"/>
      <c r="AS19" s="1258"/>
      <c r="AT19" s="1258"/>
      <c r="AU19" s="1258"/>
      <c r="AV19" s="1258"/>
      <c r="AW19" s="1258"/>
      <c r="AX19" s="1258"/>
      <c r="AY19" s="1258"/>
      <c r="AZ19" s="1258"/>
      <c r="BA19" s="1258"/>
      <c r="BB19" s="1258"/>
      <c r="BC19" s="1258"/>
      <c r="BD19" s="1258"/>
      <c r="BE19" s="1259"/>
      <c r="BF19" s="254"/>
      <c r="BG19" s="254"/>
      <c r="BH19" s="254"/>
      <c r="BI19" s="1072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6"/>
    </row>
    <row r="20" spans="1:109" s="254" customFormat="1" ht="74.25" customHeight="1" thickBot="1" x14ac:dyDescent="0.6">
      <c r="B20" s="1260" t="s">
        <v>62</v>
      </c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61"/>
      <c r="AF20" s="1261"/>
      <c r="AG20" s="1261"/>
      <c r="AH20" s="1261"/>
      <c r="AI20" s="1261"/>
      <c r="AJ20" s="1261"/>
      <c r="AK20" s="1261"/>
      <c r="AL20" s="1261"/>
      <c r="AM20" s="1261"/>
      <c r="AN20" s="1261"/>
      <c r="AO20" s="1261"/>
      <c r="AP20" s="1261"/>
      <c r="AQ20" s="1261"/>
      <c r="AR20" s="1261"/>
      <c r="AS20" s="1261"/>
      <c r="AT20" s="1261"/>
      <c r="AU20" s="1261"/>
      <c r="AV20" s="1261"/>
      <c r="AW20" s="1261"/>
      <c r="AX20" s="1261"/>
      <c r="AY20" s="1261"/>
      <c r="AZ20" s="1261"/>
      <c r="BA20" s="1261"/>
      <c r="BB20" s="1261"/>
      <c r="BC20" s="1261"/>
      <c r="BD20" s="1261"/>
      <c r="BE20" s="1262"/>
      <c r="BI20" s="1072"/>
    </row>
    <row r="21" spans="1:109" s="258" customFormat="1" ht="117" customHeight="1" x14ac:dyDescent="1.6">
      <c r="B21" s="259">
        <v>1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1253" t="s">
        <v>121</v>
      </c>
      <c r="U21" s="1254"/>
      <c r="V21" s="1255"/>
      <c r="W21" s="1263" t="s">
        <v>70</v>
      </c>
      <c r="X21" s="1264"/>
      <c r="Y21" s="1264"/>
      <c r="Z21" s="1264"/>
      <c r="AA21" s="1264"/>
      <c r="AB21" s="1264"/>
      <c r="AC21" s="1264"/>
      <c r="AD21" s="1264"/>
      <c r="AE21" s="261">
        <v>3</v>
      </c>
      <c r="AF21" s="262">
        <f>30*AE21</f>
        <v>90</v>
      </c>
      <c r="AG21" s="261">
        <f>AH21+AJ21+AL21</f>
        <v>72</v>
      </c>
      <c r="AH21" s="263"/>
      <c r="AI21" s="263"/>
      <c r="AJ21" s="263">
        <f>36*2</f>
        <v>72</v>
      </c>
      <c r="AK21" s="263"/>
      <c r="AL21" s="263"/>
      <c r="AM21" s="263"/>
      <c r="AN21" s="264"/>
      <c r="AO21" s="265">
        <f>AF21-AG21</f>
        <v>18</v>
      </c>
      <c r="AP21" s="266"/>
      <c r="AQ21" s="267">
        <v>4</v>
      </c>
      <c r="AR21" s="267">
        <v>3</v>
      </c>
      <c r="AS21" s="268"/>
      <c r="AT21" s="269"/>
      <c r="AU21" s="267"/>
      <c r="AV21" s="267"/>
      <c r="AW21" s="270"/>
      <c r="AX21" s="266">
        <f>SUM(AY21:BA21)</f>
        <v>2</v>
      </c>
      <c r="AY21" s="267">
        <f>AH21/18</f>
        <v>0</v>
      </c>
      <c r="AZ21" s="267">
        <v>2</v>
      </c>
      <c r="BA21" s="268">
        <f>AL21/18</f>
        <v>0</v>
      </c>
      <c r="BB21" s="271">
        <f>SUM(BC21:BE21)</f>
        <v>2</v>
      </c>
      <c r="BC21" s="272"/>
      <c r="BD21" s="272">
        <v>2</v>
      </c>
      <c r="BE21" s="273"/>
      <c r="BI21" s="1072"/>
    </row>
    <row r="22" spans="1:109" s="258" customFormat="1" ht="81.75" customHeight="1" x14ac:dyDescent="0.45">
      <c r="B22" s="274">
        <v>2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236" t="s">
        <v>122</v>
      </c>
      <c r="U22" s="1227"/>
      <c r="V22" s="1228"/>
      <c r="W22" s="1219" t="s">
        <v>123</v>
      </c>
      <c r="X22" s="1237"/>
      <c r="Y22" s="1237"/>
      <c r="Z22" s="1237"/>
      <c r="AA22" s="1237"/>
      <c r="AB22" s="1237"/>
      <c r="AC22" s="1237"/>
      <c r="AD22" s="275"/>
      <c r="AE22" s="276">
        <v>2.5</v>
      </c>
      <c r="AF22" s="277">
        <f>30*AE22</f>
        <v>75</v>
      </c>
      <c r="AG22" s="276">
        <f>AH22+AJ22+AL22</f>
        <v>72</v>
      </c>
      <c r="AH22" s="278"/>
      <c r="AI22" s="278"/>
      <c r="AJ22" s="278">
        <v>72</v>
      </c>
      <c r="AK22" s="278"/>
      <c r="AL22" s="278"/>
      <c r="AM22" s="278"/>
      <c r="AN22" s="279"/>
      <c r="AO22" s="280">
        <f>AF22-AG22</f>
        <v>3</v>
      </c>
      <c r="AP22" s="281"/>
      <c r="AQ22" s="282">
        <v>4</v>
      </c>
      <c r="AR22" s="282">
        <v>3</v>
      </c>
      <c r="AS22" s="283"/>
      <c r="AT22" s="284"/>
      <c r="AU22" s="282"/>
      <c r="AV22" s="282"/>
      <c r="AW22" s="285"/>
      <c r="AX22" s="281">
        <f>SUM(AY22:BA22)</f>
        <v>2</v>
      </c>
      <c r="AY22" s="282"/>
      <c r="AZ22" s="282">
        <v>2</v>
      </c>
      <c r="BA22" s="283"/>
      <c r="BB22" s="284">
        <f>SUM(BC22:BE22)</f>
        <v>2</v>
      </c>
      <c r="BC22" s="282"/>
      <c r="BD22" s="282">
        <v>2</v>
      </c>
      <c r="BE22" s="283"/>
      <c r="BI22" s="82"/>
    </row>
    <row r="23" spans="1:109" s="258" customFormat="1" ht="162" customHeight="1" thickBot="1" x14ac:dyDescent="0.5">
      <c r="B23" s="286">
        <v>3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236" t="s">
        <v>124</v>
      </c>
      <c r="U23" s="1227"/>
      <c r="V23" s="1228"/>
      <c r="W23" s="1219" t="s">
        <v>24</v>
      </c>
      <c r="X23" s="1237"/>
      <c r="Y23" s="1237"/>
      <c r="Z23" s="1237"/>
      <c r="AA23" s="1237"/>
      <c r="AB23" s="1237"/>
      <c r="AC23" s="1237"/>
      <c r="AD23" s="275"/>
      <c r="AE23" s="287">
        <v>6.5</v>
      </c>
      <c r="AF23" s="288">
        <f>30*AE23</f>
        <v>195</v>
      </c>
      <c r="AG23" s="287">
        <f>AH23+AJ23+AL23</f>
        <v>90</v>
      </c>
      <c r="AH23" s="289">
        <v>36</v>
      </c>
      <c r="AI23" s="289"/>
      <c r="AJ23" s="289"/>
      <c r="AK23" s="289"/>
      <c r="AL23" s="289">
        <v>54</v>
      </c>
      <c r="AM23" s="289"/>
      <c r="AN23" s="290"/>
      <c r="AO23" s="291">
        <f>AF23-AG23</f>
        <v>105</v>
      </c>
      <c r="AP23" s="292">
        <v>3</v>
      </c>
      <c r="AQ23" s="293"/>
      <c r="AR23" s="293">
        <v>3</v>
      </c>
      <c r="AS23" s="294"/>
      <c r="AT23" s="295"/>
      <c r="AU23" s="293"/>
      <c r="AV23" s="293"/>
      <c r="AW23" s="296"/>
      <c r="AX23" s="292">
        <f>SUM(AY23:BA23)</f>
        <v>5</v>
      </c>
      <c r="AY23" s="293">
        <f>AH23/18</f>
        <v>2</v>
      </c>
      <c r="AZ23" s="293">
        <f>AJ23/18</f>
        <v>0</v>
      </c>
      <c r="BA23" s="294">
        <f>AL23/18</f>
        <v>3</v>
      </c>
      <c r="BB23" s="295"/>
      <c r="BC23" s="293"/>
      <c r="BD23" s="293"/>
      <c r="BE23" s="294"/>
      <c r="BI23" s="82"/>
    </row>
    <row r="24" spans="1:109" s="258" customFormat="1" ht="66.75" customHeight="1" thickBot="1" x14ac:dyDescent="0.5">
      <c r="B24" s="1238" t="s">
        <v>125</v>
      </c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40"/>
      <c r="AE24" s="297">
        <f>SUM(AE21:AE23)</f>
        <v>12</v>
      </c>
      <c r="AF24" s="298">
        <f t="shared" ref="AF24:AO24" si="0">SUM(AF21:AF23)</f>
        <v>360</v>
      </c>
      <c r="AG24" s="298">
        <f t="shared" si="0"/>
        <v>234</v>
      </c>
      <c r="AH24" s="298">
        <f t="shared" si="0"/>
        <v>36</v>
      </c>
      <c r="AI24" s="298">
        <f t="shared" si="0"/>
        <v>0</v>
      </c>
      <c r="AJ24" s="298">
        <f t="shared" si="0"/>
        <v>144</v>
      </c>
      <c r="AK24" s="298">
        <f t="shared" si="0"/>
        <v>0</v>
      </c>
      <c r="AL24" s="299">
        <f t="shared" si="0"/>
        <v>54</v>
      </c>
      <c r="AM24" s="299">
        <f t="shared" si="0"/>
        <v>0</v>
      </c>
      <c r="AN24" s="299">
        <f t="shared" si="0"/>
        <v>0</v>
      </c>
      <c r="AO24" s="300">
        <f t="shared" si="0"/>
        <v>126</v>
      </c>
      <c r="AP24" s="301">
        <v>1</v>
      </c>
      <c r="AQ24" s="302">
        <v>2</v>
      </c>
      <c r="AR24" s="302">
        <v>3</v>
      </c>
      <c r="AS24" s="303"/>
      <c r="AT24" s="301"/>
      <c r="AU24" s="302"/>
      <c r="AV24" s="302"/>
      <c r="AW24" s="304"/>
      <c r="AX24" s="305">
        <f>SUM(AX21:AX23)</f>
        <v>9</v>
      </c>
      <c r="AY24" s="302">
        <f t="shared" ref="AY24:BE24" si="1">SUM(AY21:AY23)</f>
        <v>2</v>
      </c>
      <c r="AZ24" s="302">
        <f t="shared" si="1"/>
        <v>4</v>
      </c>
      <c r="BA24" s="302">
        <f t="shared" si="1"/>
        <v>3</v>
      </c>
      <c r="BB24" s="305">
        <f t="shared" si="1"/>
        <v>4</v>
      </c>
      <c r="BC24" s="302">
        <f t="shared" si="1"/>
        <v>0</v>
      </c>
      <c r="BD24" s="302">
        <f t="shared" si="1"/>
        <v>4</v>
      </c>
      <c r="BE24" s="303">
        <f t="shared" si="1"/>
        <v>0</v>
      </c>
    </row>
    <row r="25" spans="1:109" s="258" customFormat="1" ht="72" customHeight="1" thickBot="1" x14ac:dyDescent="0.5">
      <c r="B25" s="1250" t="s">
        <v>80</v>
      </c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1"/>
      <c r="AC25" s="1251"/>
      <c r="AD25" s="1251"/>
      <c r="AE25" s="1251"/>
      <c r="AF25" s="1251"/>
      <c r="AG25" s="1251"/>
      <c r="AH25" s="1251"/>
      <c r="AI25" s="1251"/>
      <c r="AJ25" s="1251"/>
      <c r="AK25" s="1251"/>
      <c r="AL25" s="1251"/>
      <c r="AM25" s="1251"/>
      <c r="AN25" s="1251"/>
      <c r="AO25" s="1251"/>
      <c r="AP25" s="1251"/>
      <c r="AQ25" s="1251"/>
      <c r="AR25" s="1251"/>
      <c r="AS25" s="1251"/>
      <c r="AT25" s="1251"/>
      <c r="AU25" s="1251"/>
      <c r="AV25" s="1251"/>
      <c r="AW25" s="1251"/>
      <c r="AX25" s="1251"/>
      <c r="AY25" s="1251"/>
      <c r="AZ25" s="1251"/>
      <c r="BA25" s="1251"/>
      <c r="BB25" s="1251"/>
      <c r="BC25" s="1251"/>
      <c r="BD25" s="1251"/>
      <c r="BE25" s="1252"/>
    </row>
    <row r="26" spans="1:109" s="258" customFormat="1" ht="111.75" customHeight="1" x14ac:dyDescent="0.45">
      <c r="B26" s="259">
        <v>4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1253" t="s">
        <v>126</v>
      </c>
      <c r="U26" s="1254"/>
      <c r="V26" s="1255"/>
      <c r="W26" s="1219" t="s">
        <v>127</v>
      </c>
      <c r="X26" s="1220"/>
      <c r="Y26" s="1220"/>
      <c r="Z26" s="1220"/>
      <c r="AA26" s="1220"/>
      <c r="AB26" s="1220"/>
      <c r="AC26" s="1220"/>
      <c r="AD26" s="1256"/>
      <c r="AE26" s="307">
        <v>5</v>
      </c>
      <c r="AF26" s="264">
        <f t="shared" ref="AF26:AF33" si="2">30*AE26</f>
        <v>150</v>
      </c>
      <c r="AG26" s="308">
        <f t="shared" ref="AG26:AG33" si="3">AH26+AJ26+AL26</f>
        <v>72</v>
      </c>
      <c r="AH26" s="278">
        <v>36</v>
      </c>
      <c r="AI26" s="278"/>
      <c r="AJ26" s="278">
        <v>36</v>
      </c>
      <c r="AK26" s="278"/>
      <c r="AL26" s="277"/>
      <c r="AM26" s="277"/>
      <c r="AN26" s="277"/>
      <c r="AO26" s="309">
        <f t="shared" ref="AO26:AO33" si="4">AF26-AG26</f>
        <v>78</v>
      </c>
      <c r="AP26" s="284">
        <v>3</v>
      </c>
      <c r="AQ26" s="282"/>
      <c r="AR26" s="282">
        <v>3</v>
      </c>
      <c r="AS26" s="285"/>
      <c r="AT26" s="266"/>
      <c r="AU26" s="267">
        <v>3</v>
      </c>
      <c r="AV26" s="267"/>
      <c r="AW26" s="268"/>
      <c r="AX26" s="266">
        <f>SUM(AY26:BA26)</f>
        <v>4</v>
      </c>
      <c r="AY26" s="267">
        <f>AH26/18</f>
        <v>2</v>
      </c>
      <c r="AZ26" s="267">
        <f>AJ26/18</f>
        <v>2</v>
      </c>
      <c r="BA26" s="267">
        <f>AL26/18</f>
        <v>0</v>
      </c>
      <c r="BB26" s="266"/>
      <c r="BC26" s="267"/>
      <c r="BD26" s="267"/>
      <c r="BE26" s="310"/>
    </row>
    <row r="27" spans="1:109" s="258" customFormat="1" ht="119.25" customHeight="1" x14ac:dyDescent="0.45">
      <c r="B27" s="311">
        <v>5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1236" t="s">
        <v>128</v>
      </c>
      <c r="U27" s="1227"/>
      <c r="V27" s="1228"/>
      <c r="W27" s="1219" t="s">
        <v>127</v>
      </c>
      <c r="X27" s="1237"/>
      <c r="Y27" s="1237"/>
      <c r="Z27" s="1237"/>
      <c r="AA27" s="1237"/>
      <c r="AB27" s="1237"/>
      <c r="AC27" s="1237"/>
      <c r="AD27" s="312"/>
      <c r="AE27" s="313">
        <v>5</v>
      </c>
      <c r="AF27" s="314">
        <f t="shared" si="2"/>
        <v>150</v>
      </c>
      <c r="AG27" s="315">
        <f t="shared" si="3"/>
        <v>72</v>
      </c>
      <c r="AH27" s="316">
        <v>36</v>
      </c>
      <c r="AI27" s="316"/>
      <c r="AJ27" s="316">
        <v>18</v>
      </c>
      <c r="AK27" s="316"/>
      <c r="AL27" s="317">
        <v>18</v>
      </c>
      <c r="AM27" s="317"/>
      <c r="AN27" s="317"/>
      <c r="AO27" s="318">
        <f t="shared" si="4"/>
        <v>78</v>
      </c>
      <c r="AP27" s="319">
        <v>3</v>
      </c>
      <c r="AQ27" s="320"/>
      <c r="AR27" s="320">
        <v>3</v>
      </c>
      <c r="AS27" s="321"/>
      <c r="AT27" s="322"/>
      <c r="AU27" s="323">
        <v>3</v>
      </c>
      <c r="AV27" s="323"/>
      <c r="AW27" s="324"/>
      <c r="AX27" s="322">
        <f>SUM(AY27:BA27)</f>
        <v>4</v>
      </c>
      <c r="AY27" s="323">
        <f>AH27/18</f>
        <v>2</v>
      </c>
      <c r="AZ27" s="323">
        <f>AJ27/18</f>
        <v>1</v>
      </c>
      <c r="BA27" s="323">
        <f>AL27/18</f>
        <v>1</v>
      </c>
      <c r="BB27" s="322"/>
      <c r="BC27" s="323"/>
      <c r="BD27" s="323"/>
      <c r="BE27" s="325"/>
    </row>
    <row r="28" spans="1:109" s="258" customFormat="1" ht="144.75" customHeight="1" x14ac:dyDescent="0.45">
      <c r="B28" s="311">
        <v>6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236" t="s">
        <v>129</v>
      </c>
      <c r="U28" s="1227"/>
      <c r="V28" s="1228"/>
      <c r="W28" s="1219" t="s">
        <v>127</v>
      </c>
      <c r="X28" s="1237"/>
      <c r="Y28" s="1237"/>
      <c r="Z28" s="1237"/>
      <c r="AA28" s="1237"/>
      <c r="AB28" s="1237"/>
      <c r="AC28" s="1237"/>
      <c r="AD28" s="312"/>
      <c r="AE28" s="313">
        <v>5</v>
      </c>
      <c r="AF28" s="314">
        <f t="shared" si="2"/>
        <v>150</v>
      </c>
      <c r="AG28" s="315">
        <f t="shared" si="3"/>
        <v>72</v>
      </c>
      <c r="AH28" s="316">
        <v>36</v>
      </c>
      <c r="AI28" s="316"/>
      <c r="AJ28" s="316">
        <v>18</v>
      </c>
      <c r="AK28" s="316"/>
      <c r="AL28" s="317">
        <v>18</v>
      </c>
      <c r="AM28" s="317"/>
      <c r="AN28" s="317"/>
      <c r="AO28" s="318">
        <f t="shared" si="4"/>
        <v>78</v>
      </c>
      <c r="AP28" s="319">
        <v>4</v>
      </c>
      <c r="AQ28" s="320"/>
      <c r="AR28" s="320">
        <v>4</v>
      </c>
      <c r="AS28" s="321"/>
      <c r="AT28" s="322"/>
      <c r="AU28" s="323"/>
      <c r="AV28" s="323"/>
      <c r="AW28" s="324"/>
      <c r="AX28" s="322"/>
      <c r="AY28" s="323"/>
      <c r="AZ28" s="323"/>
      <c r="BA28" s="323"/>
      <c r="BB28" s="322">
        <f>SUM(BC28:BE28)</f>
        <v>4</v>
      </c>
      <c r="BC28" s="323">
        <f>AH28/18</f>
        <v>2</v>
      </c>
      <c r="BD28" s="323">
        <f>AJ28/18</f>
        <v>1</v>
      </c>
      <c r="BE28" s="325">
        <f>AL28/18</f>
        <v>1</v>
      </c>
    </row>
    <row r="29" spans="1:109" s="258" customFormat="1" ht="144" customHeight="1" x14ac:dyDescent="0.45">
      <c r="B29" s="311">
        <v>7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1236" t="s">
        <v>130</v>
      </c>
      <c r="U29" s="1227"/>
      <c r="V29" s="1228"/>
      <c r="W29" s="1219" t="s">
        <v>131</v>
      </c>
      <c r="X29" s="1237"/>
      <c r="Y29" s="1237"/>
      <c r="Z29" s="1237"/>
      <c r="AA29" s="1237"/>
      <c r="AB29" s="1237"/>
      <c r="AC29" s="1237"/>
      <c r="AD29" s="312"/>
      <c r="AE29" s="313">
        <v>3</v>
      </c>
      <c r="AF29" s="314">
        <f t="shared" si="2"/>
        <v>90</v>
      </c>
      <c r="AG29" s="315">
        <f t="shared" si="3"/>
        <v>36</v>
      </c>
      <c r="AH29" s="316">
        <v>18</v>
      </c>
      <c r="AI29" s="316"/>
      <c r="AJ29" s="316">
        <v>18</v>
      </c>
      <c r="AK29" s="316"/>
      <c r="AL29" s="317"/>
      <c r="AM29" s="317"/>
      <c r="AN29" s="317"/>
      <c r="AO29" s="318">
        <f t="shared" si="4"/>
        <v>54</v>
      </c>
      <c r="AP29" s="319">
        <v>4</v>
      </c>
      <c r="AQ29" s="320"/>
      <c r="AR29" s="320"/>
      <c r="AS29" s="321"/>
      <c r="AT29" s="322"/>
      <c r="AU29" s="323"/>
      <c r="AV29" s="323"/>
      <c r="AW29" s="324"/>
      <c r="AX29" s="322"/>
      <c r="AY29" s="323"/>
      <c r="AZ29" s="323"/>
      <c r="BA29" s="323"/>
      <c r="BB29" s="322">
        <f>SUM(BC29:BE29)</f>
        <v>2</v>
      </c>
      <c r="BC29" s="323">
        <f>AH29/18</f>
        <v>1</v>
      </c>
      <c r="BD29" s="323">
        <f>AJ29/18</f>
        <v>1</v>
      </c>
      <c r="BE29" s="325">
        <f>AL29/18</f>
        <v>0</v>
      </c>
    </row>
    <row r="30" spans="1:109" s="258" customFormat="1" ht="92.25" customHeight="1" x14ac:dyDescent="0.45">
      <c r="B30" s="311">
        <v>8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1236" t="s">
        <v>132</v>
      </c>
      <c r="U30" s="1227"/>
      <c r="V30" s="1228"/>
      <c r="W30" s="1219" t="s">
        <v>133</v>
      </c>
      <c r="X30" s="1237"/>
      <c r="Y30" s="1237"/>
      <c r="Z30" s="1237"/>
      <c r="AA30" s="1237"/>
      <c r="AB30" s="1237"/>
      <c r="AC30" s="1237"/>
      <c r="AD30" s="312"/>
      <c r="AE30" s="313">
        <v>3</v>
      </c>
      <c r="AF30" s="314">
        <f t="shared" si="2"/>
        <v>90</v>
      </c>
      <c r="AG30" s="315">
        <f t="shared" si="3"/>
        <v>54</v>
      </c>
      <c r="AH30" s="316">
        <v>18</v>
      </c>
      <c r="AI30" s="316"/>
      <c r="AJ30" s="316">
        <v>18</v>
      </c>
      <c r="AK30" s="316"/>
      <c r="AL30" s="317">
        <v>18</v>
      </c>
      <c r="AM30" s="317"/>
      <c r="AN30" s="317"/>
      <c r="AO30" s="318">
        <f t="shared" si="4"/>
        <v>36</v>
      </c>
      <c r="AP30" s="319"/>
      <c r="AQ30" s="320">
        <v>4</v>
      </c>
      <c r="AR30" s="320"/>
      <c r="AS30" s="321"/>
      <c r="AT30" s="322"/>
      <c r="AU30" s="323"/>
      <c r="AV30" s="323"/>
      <c r="AW30" s="324"/>
      <c r="AX30" s="322"/>
      <c r="AY30" s="323"/>
      <c r="AZ30" s="323"/>
      <c r="BA30" s="323"/>
      <c r="BB30" s="322">
        <f>SUM(BC30:BE30)</f>
        <v>3</v>
      </c>
      <c r="BC30" s="323">
        <f>AH30/18</f>
        <v>1</v>
      </c>
      <c r="BD30" s="323">
        <f>AJ30/18</f>
        <v>1</v>
      </c>
      <c r="BE30" s="325">
        <f>AL30/18</f>
        <v>1</v>
      </c>
    </row>
    <row r="31" spans="1:109" s="258" customFormat="1" ht="109.5" customHeight="1" x14ac:dyDescent="0.45">
      <c r="B31" s="311">
        <v>9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1236" t="s">
        <v>134</v>
      </c>
      <c r="U31" s="1227"/>
      <c r="V31" s="1228"/>
      <c r="W31" s="1219" t="s">
        <v>135</v>
      </c>
      <c r="X31" s="1237"/>
      <c r="Y31" s="1237"/>
      <c r="Z31" s="1237"/>
      <c r="AA31" s="1237"/>
      <c r="AB31" s="1237"/>
      <c r="AC31" s="1237"/>
      <c r="AD31" s="312"/>
      <c r="AE31" s="313">
        <v>4</v>
      </c>
      <c r="AF31" s="314">
        <f t="shared" si="2"/>
        <v>120</v>
      </c>
      <c r="AG31" s="315">
        <f t="shared" si="3"/>
        <v>72</v>
      </c>
      <c r="AH31" s="316">
        <v>36</v>
      </c>
      <c r="AI31" s="316"/>
      <c r="AJ31" s="316">
        <v>18</v>
      </c>
      <c r="AK31" s="316"/>
      <c r="AL31" s="317">
        <v>18</v>
      </c>
      <c r="AM31" s="317"/>
      <c r="AN31" s="317"/>
      <c r="AO31" s="318">
        <f t="shared" si="4"/>
        <v>48</v>
      </c>
      <c r="AP31" s="319"/>
      <c r="AQ31" s="320">
        <v>4</v>
      </c>
      <c r="AR31" s="320"/>
      <c r="AS31" s="321"/>
      <c r="AT31" s="322"/>
      <c r="AU31" s="323"/>
      <c r="AV31" s="323"/>
      <c r="AW31" s="324"/>
      <c r="AX31" s="322"/>
      <c r="AY31" s="323"/>
      <c r="AZ31" s="323"/>
      <c r="BA31" s="323"/>
      <c r="BB31" s="322">
        <f>SUM(BC31:BE31)</f>
        <v>4</v>
      </c>
      <c r="BC31" s="323">
        <f>AH31/18</f>
        <v>2</v>
      </c>
      <c r="BD31" s="323">
        <f>AJ31/18</f>
        <v>1</v>
      </c>
      <c r="BE31" s="325">
        <f>AL31/18</f>
        <v>1</v>
      </c>
    </row>
    <row r="32" spans="1:109" s="258" customFormat="1" ht="153.75" customHeight="1" x14ac:dyDescent="0.45">
      <c r="B32" s="311">
        <v>10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1236" t="s">
        <v>136</v>
      </c>
      <c r="U32" s="1227"/>
      <c r="V32" s="1228"/>
      <c r="W32" s="1219" t="s">
        <v>24</v>
      </c>
      <c r="X32" s="1237"/>
      <c r="Y32" s="1237"/>
      <c r="Z32" s="1237"/>
      <c r="AA32" s="1237"/>
      <c r="AB32" s="1237"/>
      <c r="AC32" s="1237"/>
      <c r="AD32" s="312"/>
      <c r="AE32" s="313">
        <v>4.5</v>
      </c>
      <c r="AF32" s="314">
        <f t="shared" si="2"/>
        <v>135</v>
      </c>
      <c r="AG32" s="315">
        <f t="shared" si="3"/>
        <v>63</v>
      </c>
      <c r="AH32" s="316">
        <v>27</v>
      </c>
      <c r="AI32" s="316"/>
      <c r="AJ32" s="316">
        <v>18</v>
      </c>
      <c r="AK32" s="316"/>
      <c r="AL32" s="317">
        <v>18</v>
      </c>
      <c r="AM32" s="317"/>
      <c r="AN32" s="317"/>
      <c r="AO32" s="318">
        <f t="shared" si="4"/>
        <v>72</v>
      </c>
      <c r="AP32" s="319">
        <v>4</v>
      </c>
      <c r="AQ32" s="320"/>
      <c r="AR32" s="320">
        <v>4</v>
      </c>
      <c r="AS32" s="321"/>
      <c r="AT32" s="322"/>
      <c r="AU32" s="323"/>
      <c r="AV32" s="323"/>
      <c r="AW32" s="324"/>
      <c r="AX32" s="322"/>
      <c r="AY32" s="323"/>
      <c r="AZ32" s="323"/>
      <c r="BA32" s="323"/>
      <c r="BB32" s="322">
        <f>SUM(BC32:BE32)</f>
        <v>3.5</v>
      </c>
      <c r="BC32" s="323">
        <f>AH32/18</f>
        <v>1.5</v>
      </c>
      <c r="BD32" s="323">
        <f>AJ32/18</f>
        <v>1</v>
      </c>
      <c r="BE32" s="325">
        <f>AL32/18</f>
        <v>1</v>
      </c>
    </row>
    <row r="33" spans="2:67" s="258" customFormat="1" ht="155.25" customHeight="1" thickBot="1" x14ac:dyDescent="0.5">
      <c r="B33" s="326">
        <v>11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1236" t="s">
        <v>137</v>
      </c>
      <c r="U33" s="1227"/>
      <c r="V33" s="1228"/>
      <c r="W33" s="1219" t="s">
        <v>24</v>
      </c>
      <c r="X33" s="1237"/>
      <c r="Y33" s="1237"/>
      <c r="Z33" s="1237"/>
      <c r="AA33" s="1237"/>
      <c r="AB33" s="1237"/>
      <c r="AC33" s="1237"/>
      <c r="AD33" s="312"/>
      <c r="AE33" s="327">
        <v>3.5</v>
      </c>
      <c r="AF33" s="328">
        <f t="shared" si="2"/>
        <v>105</v>
      </c>
      <c r="AG33" s="315">
        <f t="shared" si="3"/>
        <v>63</v>
      </c>
      <c r="AH33" s="316">
        <v>27</v>
      </c>
      <c r="AI33" s="316"/>
      <c r="AJ33" s="316"/>
      <c r="AK33" s="316"/>
      <c r="AL33" s="317">
        <v>36</v>
      </c>
      <c r="AM33" s="317"/>
      <c r="AN33" s="317"/>
      <c r="AO33" s="329">
        <f t="shared" si="4"/>
        <v>42</v>
      </c>
      <c r="AP33" s="319"/>
      <c r="AQ33" s="320">
        <v>3</v>
      </c>
      <c r="AR33" s="320">
        <v>3</v>
      </c>
      <c r="AS33" s="321"/>
      <c r="AT33" s="330"/>
      <c r="AU33" s="331"/>
      <c r="AV33" s="331"/>
      <c r="AW33" s="332"/>
      <c r="AX33" s="330">
        <f>SUM(AY33:BA33)</f>
        <v>3.5</v>
      </c>
      <c r="AY33" s="331">
        <f>AH33/18</f>
        <v>1.5</v>
      </c>
      <c r="AZ33" s="331">
        <f>AJ33/18</f>
        <v>0</v>
      </c>
      <c r="BA33" s="331">
        <f>AL33/18</f>
        <v>2</v>
      </c>
      <c r="BB33" s="330"/>
      <c r="BC33" s="331"/>
      <c r="BD33" s="331"/>
      <c r="BE33" s="333"/>
    </row>
    <row r="34" spans="2:67" s="334" customFormat="1" ht="77.25" customHeight="1" thickBot="1" x14ac:dyDescent="0.55000000000000004">
      <c r="B34" s="1238" t="s">
        <v>138</v>
      </c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40"/>
      <c r="AE34" s="335">
        <f>SUM(AE26:AE33)</f>
        <v>33</v>
      </c>
      <c r="AF34" s="336">
        <f t="shared" ref="AF34:AO34" si="5">SUM(AF26:AF33)</f>
        <v>990</v>
      </c>
      <c r="AG34" s="337">
        <f t="shared" si="5"/>
        <v>504</v>
      </c>
      <c r="AH34" s="338">
        <f t="shared" si="5"/>
        <v>234</v>
      </c>
      <c r="AI34" s="338">
        <f t="shared" si="5"/>
        <v>0</v>
      </c>
      <c r="AJ34" s="338">
        <f t="shared" si="5"/>
        <v>144</v>
      </c>
      <c r="AK34" s="338">
        <f t="shared" si="5"/>
        <v>0</v>
      </c>
      <c r="AL34" s="339">
        <f t="shared" si="5"/>
        <v>126</v>
      </c>
      <c r="AM34" s="339">
        <f t="shared" si="5"/>
        <v>0</v>
      </c>
      <c r="AN34" s="339">
        <f t="shared" si="5"/>
        <v>0</v>
      </c>
      <c r="AO34" s="340">
        <f t="shared" si="5"/>
        <v>486</v>
      </c>
      <c r="AP34" s="341">
        <v>5</v>
      </c>
      <c r="AQ34" s="342">
        <v>3</v>
      </c>
      <c r="AR34" s="342">
        <v>5</v>
      </c>
      <c r="AS34" s="343"/>
      <c r="AT34" s="344"/>
      <c r="AU34" s="342">
        <v>2</v>
      </c>
      <c r="AV34" s="342"/>
      <c r="AW34" s="343"/>
      <c r="AX34" s="341">
        <f>SUM(AX26:AX33)</f>
        <v>11.5</v>
      </c>
      <c r="AY34" s="342">
        <f t="shared" ref="AY34:BE34" si="6">SUM(AY26:AY33)</f>
        <v>5.5</v>
      </c>
      <c r="AZ34" s="342">
        <f t="shared" si="6"/>
        <v>3</v>
      </c>
      <c r="BA34" s="342">
        <f t="shared" si="6"/>
        <v>3</v>
      </c>
      <c r="BB34" s="344">
        <f t="shared" si="6"/>
        <v>16.5</v>
      </c>
      <c r="BC34" s="342">
        <f t="shared" si="6"/>
        <v>7.5</v>
      </c>
      <c r="BD34" s="342">
        <f t="shared" si="6"/>
        <v>5</v>
      </c>
      <c r="BE34" s="345">
        <f t="shared" si="6"/>
        <v>4</v>
      </c>
      <c r="BO34" s="346"/>
    </row>
    <row r="35" spans="2:67" s="258" customFormat="1" ht="74.25" customHeight="1" thickBot="1" x14ac:dyDescent="0.5">
      <c r="B35" s="1241" t="s">
        <v>90</v>
      </c>
      <c r="C35" s="1242"/>
      <c r="D35" s="1242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  <c r="Q35" s="1242"/>
      <c r="R35" s="1242"/>
      <c r="S35" s="1242"/>
      <c r="T35" s="1242"/>
      <c r="U35" s="1242"/>
      <c r="V35" s="1242"/>
      <c r="W35" s="1242"/>
      <c r="X35" s="1242"/>
      <c r="Y35" s="1242"/>
      <c r="Z35" s="1242"/>
      <c r="AA35" s="1242"/>
      <c r="AB35" s="1242"/>
      <c r="AC35" s="1242"/>
      <c r="AD35" s="1243"/>
      <c r="AE35" s="335">
        <f>AE34+AE24</f>
        <v>45</v>
      </c>
      <c r="AF35" s="336">
        <f t="shared" ref="AF35:BE35" si="7">AF34+AF24</f>
        <v>1350</v>
      </c>
      <c r="AG35" s="347">
        <f t="shared" si="7"/>
        <v>738</v>
      </c>
      <c r="AH35" s="348">
        <f t="shared" si="7"/>
        <v>270</v>
      </c>
      <c r="AI35" s="348">
        <f t="shared" si="7"/>
        <v>0</v>
      </c>
      <c r="AJ35" s="348">
        <f t="shared" si="7"/>
        <v>288</v>
      </c>
      <c r="AK35" s="348">
        <f t="shared" si="7"/>
        <v>0</v>
      </c>
      <c r="AL35" s="349">
        <f t="shared" si="7"/>
        <v>180</v>
      </c>
      <c r="AM35" s="349">
        <f t="shared" si="7"/>
        <v>0</v>
      </c>
      <c r="AN35" s="349">
        <f t="shared" si="7"/>
        <v>0</v>
      </c>
      <c r="AO35" s="340">
        <f t="shared" si="7"/>
        <v>612</v>
      </c>
      <c r="AP35" s="350">
        <f t="shared" si="7"/>
        <v>6</v>
      </c>
      <c r="AQ35" s="351">
        <f t="shared" si="7"/>
        <v>5</v>
      </c>
      <c r="AR35" s="351">
        <f t="shared" si="7"/>
        <v>8</v>
      </c>
      <c r="AS35" s="352">
        <f t="shared" si="7"/>
        <v>0</v>
      </c>
      <c r="AT35" s="344">
        <f t="shared" si="7"/>
        <v>0</v>
      </c>
      <c r="AU35" s="342">
        <f t="shared" si="7"/>
        <v>2</v>
      </c>
      <c r="AV35" s="342">
        <f t="shared" si="7"/>
        <v>0</v>
      </c>
      <c r="AW35" s="343">
        <f t="shared" si="7"/>
        <v>0</v>
      </c>
      <c r="AX35" s="353">
        <f t="shared" si="7"/>
        <v>20.5</v>
      </c>
      <c r="AY35" s="354">
        <f t="shared" si="7"/>
        <v>7.5</v>
      </c>
      <c r="AZ35" s="354">
        <f t="shared" si="7"/>
        <v>7</v>
      </c>
      <c r="BA35" s="354">
        <f t="shared" si="7"/>
        <v>6</v>
      </c>
      <c r="BB35" s="305">
        <f t="shared" si="7"/>
        <v>20.5</v>
      </c>
      <c r="BC35" s="302">
        <f t="shared" si="7"/>
        <v>7.5</v>
      </c>
      <c r="BD35" s="302">
        <f t="shared" si="7"/>
        <v>9</v>
      </c>
      <c r="BE35" s="355">
        <f t="shared" si="7"/>
        <v>4</v>
      </c>
    </row>
    <row r="36" spans="2:67" s="258" customFormat="1" ht="64.5" customHeight="1" thickBot="1" x14ac:dyDescent="0.5">
      <c r="B36" s="1244" t="s">
        <v>139</v>
      </c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5"/>
      <c r="AL36" s="1245"/>
      <c r="AM36" s="1245"/>
      <c r="AN36" s="1245"/>
      <c r="AO36" s="1245"/>
      <c r="AP36" s="1245"/>
      <c r="AQ36" s="1245"/>
      <c r="AR36" s="1245"/>
      <c r="AS36" s="1245"/>
      <c r="AT36" s="1245"/>
      <c r="AU36" s="1245"/>
      <c r="AV36" s="1245"/>
      <c r="AW36" s="1245"/>
      <c r="AX36" s="1245"/>
      <c r="AY36" s="1245"/>
      <c r="AZ36" s="1245"/>
      <c r="BA36" s="1245"/>
      <c r="BB36" s="1245"/>
      <c r="BC36" s="1245"/>
      <c r="BD36" s="1245"/>
      <c r="BE36" s="1246"/>
    </row>
    <row r="37" spans="2:67" s="258" customFormat="1" ht="64.5" customHeight="1" thickBot="1" x14ac:dyDescent="0.5">
      <c r="B37" s="1247" t="s">
        <v>140</v>
      </c>
      <c r="C37" s="1248"/>
      <c r="D37" s="1248"/>
      <c r="E37" s="1248"/>
      <c r="F37" s="1248"/>
      <c r="G37" s="1248"/>
      <c r="H37" s="1248"/>
      <c r="I37" s="1248"/>
      <c r="J37" s="1248"/>
      <c r="K37" s="1248"/>
      <c r="L37" s="1248"/>
      <c r="M37" s="1248"/>
      <c r="N37" s="12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  <c r="Z37" s="1248"/>
      <c r="AA37" s="1248"/>
      <c r="AB37" s="1248"/>
      <c r="AC37" s="1248"/>
      <c r="AD37" s="1248"/>
      <c r="AE37" s="1248"/>
      <c r="AF37" s="1248"/>
      <c r="AG37" s="1248"/>
      <c r="AH37" s="1248"/>
      <c r="AI37" s="1248"/>
      <c r="AJ37" s="1248"/>
      <c r="AK37" s="1248"/>
      <c r="AL37" s="1248"/>
      <c r="AM37" s="1248"/>
      <c r="AN37" s="1248"/>
      <c r="AO37" s="1248"/>
      <c r="AP37" s="1248"/>
      <c r="AQ37" s="1248"/>
      <c r="AR37" s="1248"/>
      <c r="AS37" s="1248"/>
      <c r="AT37" s="1248"/>
      <c r="AU37" s="1248"/>
      <c r="AV37" s="1248"/>
      <c r="AW37" s="1248"/>
      <c r="AX37" s="1248"/>
      <c r="AY37" s="1248"/>
      <c r="AZ37" s="1248"/>
      <c r="BA37" s="1248"/>
      <c r="BB37" s="1248"/>
      <c r="BC37" s="1248"/>
      <c r="BD37" s="1248"/>
      <c r="BE37" s="1249"/>
    </row>
    <row r="38" spans="2:67" s="258" customFormat="1" ht="59.25" customHeight="1" x14ac:dyDescent="1.6">
      <c r="B38" s="356">
        <v>12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1224" t="s">
        <v>141</v>
      </c>
      <c r="U38" s="1232"/>
      <c r="V38" s="1226"/>
      <c r="W38" s="1233"/>
      <c r="X38" s="1234"/>
      <c r="Y38" s="1234"/>
      <c r="Z38" s="1234"/>
      <c r="AA38" s="1234"/>
      <c r="AB38" s="1234"/>
      <c r="AC38" s="1234"/>
      <c r="AD38" s="1235"/>
      <c r="AE38" s="358"/>
      <c r="AF38" s="359"/>
      <c r="AG38" s="360"/>
      <c r="AH38" s="360"/>
      <c r="AI38" s="360"/>
      <c r="AJ38" s="360"/>
      <c r="AK38" s="360"/>
      <c r="AL38" s="361"/>
      <c r="AM38" s="361"/>
      <c r="AN38" s="361"/>
      <c r="AO38" s="362"/>
      <c r="AP38" s="363"/>
      <c r="AQ38" s="364"/>
      <c r="AR38" s="364"/>
      <c r="AS38" s="365"/>
      <c r="AT38" s="363"/>
      <c r="AU38" s="364"/>
      <c r="AV38" s="364"/>
      <c r="AW38" s="366"/>
      <c r="AX38" s="364"/>
      <c r="AY38" s="364"/>
      <c r="AZ38" s="364"/>
      <c r="BA38" s="367"/>
      <c r="BB38" s="368"/>
      <c r="BC38" s="369"/>
      <c r="BD38" s="369"/>
      <c r="BE38" s="370"/>
    </row>
    <row r="39" spans="2:67" s="258" customFormat="1" ht="74.25" customHeight="1" x14ac:dyDescent="1.6">
      <c r="B39" s="371" t="s">
        <v>142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1217" t="s">
        <v>143</v>
      </c>
      <c r="U39" s="1218"/>
      <c r="V39" s="372">
        <v>2</v>
      </c>
      <c r="W39" s="1219" t="s">
        <v>144</v>
      </c>
      <c r="X39" s="1220"/>
      <c r="Y39" s="1220"/>
      <c r="Z39" s="1220"/>
      <c r="AA39" s="1220"/>
      <c r="AB39" s="1220"/>
      <c r="AC39" s="1220"/>
      <c r="AD39" s="373"/>
      <c r="AE39" s="313">
        <v>2</v>
      </c>
      <c r="AF39" s="374">
        <f t="shared" ref="AF39:AF50" si="8">30*AE39</f>
        <v>60</v>
      </c>
      <c r="AG39" s="374">
        <f t="shared" ref="AG39:AG50" si="9">AH39+AJ39+AL39</f>
        <v>36</v>
      </c>
      <c r="AH39" s="374">
        <v>18</v>
      </c>
      <c r="AI39" s="374"/>
      <c r="AJ39" s="374">
        <v>18</v>
      </c>
      <c r="AK39" s="374"/>
      <c r="AL39" s="375"/>
      <c r="AM39" s="375"/>
      <c r="AN39" s="375"/>
      <c r="AO39" s="376">
        <f t="shared" ref="AO39:AO50" si="10">AF39-AG39</f>
        <v>24</v>
      </c>
      <c r="AP39" s="377"/>
      <c r="AQ39" s="323">
        <v>3</v>
      </c>
      <c r="AR39" s="323">
        <v>3</v>
      </c>
      <c r="AS39" s="324"/>
      <c r="AT39" s="377"/>
      <c r="AU39" s="323"/>
      <c r="AV39" s="323"/>
      <c r="AW39" s="378"/>
      <c r="AX39" s="377">
        <f t="shared" ref="AX39:AX45" si="11">SUM(AY39:BA39)</f>
        <v>2</v>
      </c>
      <c r="AY39" s="323">
        <f t="shared" ref="AY39:AY45" si="12">AH39/18</f>
        <v>1</v>
      </c>
      <c r="AZ39" s="323">
        <f t="shared" ref="AZ39:AZ45" si="13">AJ39/18</f>
        <v>1</v>
      </c>
      <c r="BA39" s="379">
        <f t="shared" ref="BA39:BA45" si="14">AL39/18</f>
        <v>0</v>
      </c>
      <c r="BB39" s="380"/>
      <c r="BC39" s="381"/>
      <c r="BD39" s="381"/>
      <c r="BE39" s="382"/>
    </row>
    <row r="40" spans="2:67" s="258" customFormat="1" ht="66.75" customHeight="1" x14ac:dyDescent="1.6">
      <c r="B40" s="371" t="s">
        <v>145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1217" t="s">
        <v>146</v>
      </c>
      <c r="U40" s="1218"/>
      <c r="V40" s="372">
        <v>12</v>
      </c>
      <c r="W40" s="1219" t="s">
        <v>144</v>
      </c>
      <c r="X40" s="1220"/>
      <c r="Y40" s="1220"/>
      <c r="Z40" s="1220"/>
      <c r="AA40" s="1220"/>
      <c r="AB40" s="1220"/>
      <c r="AC40" s="1220"/>
      <c r="AD40" s="373"/>
      <c r="AE40" s="313">
        <v>2</v>
      </c>
      <c r="AF40" s="374">
        <f t="shared" si="8"/>
        <v>60</v>
      </c>
      <c r="AG40" s="374">
        <f t="shared" si="9"/>
        <v>36</v>
      </c>
      <c r="AH40" s="374">
        <v>18</v>
      </c>
      <c r="AI40" s="374"/>
      <c r="AJ40" s="374">
        <v>18</v>
      </c>
      <c r="AK40" s="374"/>
      <c r="AL40" s="375"/>
      <c r="AM40" s="375"/>
      <c r="AN40" s="375"/>
      <c r="AO40" s="376">
        <f t="shared" si="10"/>
        <v>24</v>
      </c>
      <c r="AP40" s="377"/>
      <c r="AQ40" s="323">
        <v>3</v>
      </c>
      <c r="AR40" s="323">
        <v>3</v>
      </c>
      <c r="AS40" s="324"/>
      <c r="AT40" s="377"/>
      <c r="AU40" s="323"/>
      <c r="AV40" s="323"/>
      <c r="AW40" s="378"/>
      <c r="AX40" s="377">
        <f t="shared" si="11"/>
        <v>2</v>
      </c>
      <c r="AY40" s="323">
        <f t="shared" si="12"/>
        <v>1</v>
      </c>
      <c r="AZ40" s="323">
        <f t="shared" si="13"/>
        <v>1</v>
      </c>
      <c r="BA40" s="379">
        <f t="shared" si="14"/>
        <v>0</v>
      </c>
      <c r="BB40" s="380"/>
      <c r="BC40" s="381"/>
      <c r="BD40" s="381"/>
      <c r="BE40" s="382"/>
    </row>
    <row r="41" spans="2:67" s="258" customFormat="1" ht="66.75" customHeight="1" x14ac:dyDescent="1.6">
      <c r="B41" s="371" t="s">
        <v>147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217" t="s">
        <v>148</v>
      </c>
      <c r="U41" s="1218"/>
      <c r="V41" s="372">
        <v>7</v>
      </c>
      <c r="W41" s="1219" t="s">
        <v>144</v>
      </c>
      <c r="X41" s="1220"/>
      <c r="Y41" s="1220"/>
      <c r="Z41" s="1220"/>
      <c r="AA41" s="1220"/>
      <c r="AB41" s="1220"/>
      <c r="AC41" s="1220"/>
      <c r="AD41" s="373"/>
      <c r="AE41" s="313">
        <v>2</v>
      </c>
      <c r="AF41" s="374">
        <f t="shared" si="8"/>
        <v>60</v>
      </c>
      <c r="AG41" s="374">
        <f t="shared" si="9"/>
        <v>36</v>
      </c>
      <c r="AH41" s="374">
        <v>18</v>
      </c>
      <c r="AI41" s="374"/>
      <c r="AJ41" s="374">
        <v>18</v>
      </c>
      <c r="AK41" s="374"/>
      <c r="AL41" s="375"/>
      <c r="AM41" s="375"/>
      <c r="AN41" s="375"/>
      <c r="AO41" s="329">
        <f t="shared" si="10"/>
        <v>24</v>
      </c>
      <c r="AP41" s="377"/>
      <c r="AQ41" s="323">
        <v>3</v>
      </c>
      <c r="AR41" s="323">
        <v>3</v>
      </c>
      <c r="AS41" s="324"/>
      <c r="AT41" s="377"/>
      <c r="AU41" s="323"/>
      <c r="AV41" s="323"/>
      <c r="AW41" s="378"/>
      <c r="AX41" s="377">
        <f t="shared" si="11"/>
        <v>2</v>
      </c>
      <c r="AY41" s="323">
        <f t="shared" si="12"/>
        <v>1</v>
      </c>
      <c r="AZ41" s="323">
        <f t="shared" si="13"/>
        <v>1</v>
      </c>
      <c r="BA41" s="379">
        <f t="shared" si="14"/>
        <v>0</v>
      </c>
      <c r="BB41" s="380"/>
      <c r="BC41" s="381"/>
      <c r="BD41" s="381"/>
      <c r="BE41" s="382"/>
    </row>
    <row r="42" spans="2:67" s="258" customFormat="1" ht="66.75" customHeight="1" x14ac:dyDescent="1.6">
      <c r="B42" s="383" t="s">
        <v>149</v>
      </c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1201" t="s">
        <v>150</v>
      </c>
      <c r="U42" s="1202"/>
      <c r="V42" s="1229"/>
      <c r="W42" s="1219"/>
      <c r="X42" s="1220"/>
      <c r="Y42" s="1220"/>
      <c r="Z42" s="1220"/>
      <c r="AA42" s="1220"/>
      <c r="AB42" s="1220"/>
      <c r="AC42" s="1220"/>
      <c r="AD42" s="373"/>
      <c r="AE42" s="385"/>
      <c r="AF42" s="386"/>
      <c r="AG42" s="360"/>
      <c r="AH42" s="360"/>
      <c r="AI42" s="360"/>
      <c r="AJ42" s="360"/>
      <c r="AK42" s="360"/>
      <c r="AL42" s="361"/>
      <c r="AM42" s="361"/>
      <c r="AN42" s="361"/>
      <c r="AO42" s="387"/>
      <c r="AP42" s="363"/>
      <c r="AQ42" s="364"/>
      <c r="AR42" s="364"/>
      <c r="AS42" s="365"/>
      <c r="AT42" s="363"/>
      <c r="AU42" s="364"/>
      <c r="AV42" s="364"/>
      <c r="AW42" s="366"/>
      <c r="AX42" s="363"/>
      <c r="AY42" s="364"/>
      <c r="AZ42" s="364"/>
      <c r="BA42" s="367"/>
      <c r="BB42" s="388"/>
      <c r="BC42" s="389"/>
      <c r="BD42" s="389"/>
      <c r="BE42" s="390"/>
    </row>
    <row r="43" spans="2:67" s="258" customFormat="1" ht="104.25" customHeight="1" x14ac:dyDescent="1.6">
      <c r="B43" s="371" t="s">
        <v>151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1217" t="s">
        <v>152</v>
      </c>
      <c r="U43" s="1218"/>
      <c r="V43" s="372">
        <v>8</v>
      </c>
      <c r="W43" s="1219" t="s">
        <v>153</v>
      </c>
      <c r="X43" s="1220"/>
      <c r="Y43" s="1220"/>
      <c r="Z43" s="1220"/>
      <c r="AA43" s="1220"/>
      <c r="AB43" s="1220"/>
      <c r="AC43" s="1220"/>
      <c r="AD43" s="373"/>
      <c r="AE43" s="391">
        <v>2</v>
      </c>
      <c r="AF43" s="278">
        <f t="shared" si="8"/>
        <v>60</v>
      </c>
      <c r="AG43" s="374">
        <f t="shared" si="9"/>
        <v>36</v>
      </c>
      <c r="AH43" s="374">
        <v>18</v>
      </c>
      <c r="AI43" s="374"/>
      <c r="AJ43" s="374">
        <v>18</v>
      </c>
      <c r="AK43" s="374"/>
      <c r="AL43" s="375"/>
      <c r="AM43" s="375"/>
      <c r="AN43" s="375"/>
      <c r="AO43" s="376">
        <f t="shared" si="10"/>
        <v>24</v>
      </c>
      <c r="AP43" s="377"/>
      <c r="AQ43" s="323">
        <v>3</v>
      </c>
      <c r="AR43" s="323">
        <v>3</v>
      </c>
      <c r="AS43" s="324"/>
      <c r="AT43" s="377"/>
      <c r="AU43" s="323"/>
      <c r="AV43" s="323"/>
      <c r="AW43" s="378"/>
      <c r="AX43" s="392">
        <f t="shared" si="11"/>
        <v>2</v>
      </c>
      <c r="AY43" s="282">
        <f t="shared" si="12"/>
        <v>1</v>
      </c>
      <c r="AZ43" s="282">
        <f t="shared" si="13"/>
        <v>1</v>
      </c>
      <c r="BA43" s="283">
        <f t="shared" si="14"/>
        <v>0</v>
      </c>
      <c r="BB43" s="380"/>
      <c r="BC43" s="381"/>
      <c r="BD43" s="381"/>
      <c r="BE43" s="382"/>
    </row>
    <row r="44" spans="2:67" s="258" customFormat="1" ht="107.25" customHeight="1" x14ac:dyDescent="1.6">
      <c r="B44" s="371" t="s">
        <v>154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1217" t="s">
        <v>155</v>
      </c>
      <c r="U44" s="1218"/>
      <c r="V44" s="372">
        <v>9</v>
      </c>
      <c r="W44" s="1219" t="s">
        <v>153</v>
      </c>
      <c r="X44" s="1220"/>
      <c r="Y44" s="1220"/>
      <c r="Z44" s="1220"/>
      <c r="AA44" s="1220"/>
      <c r="AB44" s="1220"/>
      <c r="AC44" s="1220"/>
      <c r="AD44" s="373"/>
      <c r="AE44" s="391">
        <v>2</v>
      </c>
      <c r="AF44" s="278">
        <f t="shared" si="8"/>
        <v>60</v>
      </c>
      <c r="AG44" s="374">
        <f t="shared" si="9"/>
        <v>36</v>
      </c>
      <c r="AH44" s="374">
        <v>18</v>
      </c>
      <c r="AI44" s="374"/>
      <c r="AJ44" s="374">
        <v>18</v>
      </c>
      <c r="AK44" s="374"/>
      <c r="AL44" s="375"/>
      <c r="AM44" s="375"/>
      <c r="AN44" s="375"/>
      <c r="AO44" s="376">
        <f t="shared" si="10"/>
        <v>24</v>
      </c>
      <c r="AP44" s="377"/>
      <c r="AQ44" s="323">
        <v>3</v>
      </c>
      <c r="AR44" s="323">
        <v>3</v>
      </c>
      <c r="AS44" s="324"/>
      <c r="AT44" s="377"/>
      <c r="AU44" s="323"/>
      <c r="AV44" s="323"/>
      <c r="AW44" s="378"/>
      <c r="AX44" s="392">
        <f t="shared" si="11"/>
        <v>2</v>
      </c>
      <c r="AY44" s="282">
        <f t="shared" si="12"/>
        <v>1</v>
      </c>
      <c r="AZ44" s="282">
        <f t="shared" si="13"/>
        <v>1</v>
      </c>
      <c r="BA44" s="283">
        <f t="shared" si="14"/>
        <v>0</v>
      </c>
      <c r="BB44" s="380"/>
      <c r="BC44" s="381"/>
      <c r="BD44" s="381"/>
      <c r="BE44" s="382"/>
    </row>
    <row r="45" spans="2:67" s="258" customFormat="1" ht="114" customHeight="1" x14ac:dyDescent="1.6">
      <c r="B45" s="371" t="s">
        <v>156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1217" t="s">
        <v>157</v>
      </c>
      <c r="U45" s="1218"/>
      <c r="V45" s="372">
        <v>6</v>
      </c>
      <c r="W45" s="1219" t="s">
        <v>153</v>
      </c>
      <c r="X45" s="1220"/>
      <c r="Y45" s="1220"/>
      <c r="Z45" s="1220"/>
      <c r="AA45" s="1220"/>
      <c r="AB45" s="1220"/>
      <c r="AC45" s="1220"/>
      <c r="AD45" s="373"/>
      <c r="AE45" s="391">
        <v>2</v>
      </c>
      <c r="AF45" s="278">
        <f t="shared" si="8"/>
        <v>60</v>
      </c>
      <c r="AG45" s="374">
        <f t="shared" si="9"/>
        <v>36</v>
      </c>
      <c r="AH45" s="374">
        <v>18</v>
      </c>
      <c r="AI45" s="374"/>
      <c r="AJ45" s="374">
        <v>18</v>
      </c>
      <c r="AK45" s="374"/>
      <c r="AL45" s="375"/>
      <c r="AM45" s="375"/>
      <c r="AN45" s="375"/>
      <c r="AO45" s="376">
        <f t="shared" si="10"/>
        <v>24</v>
      </c>
      <c r="AP45" s="377"/>
      <c r="AQ45" s="323">
        <v>3</v>
      </c>
      <c r="AR45" s="323">
        <v>3</v>
      </c>
      <c r="AS45" s="324"/>
      <c r="AT45" s="377"/>
      <c r="AU45" s="323"/>
      <c r="AV45" s="323"/>
      <c r="AW45" s="378"/>
      <c r="AX45" s="392">
        <f t="shared" si="11"/>
        <v>2</v>
      </c>
      <c r="AY45" s="282">
        <f t="shared" si="12"/>
        <v>1</v>
      </c>
      <c r="AZ45" s="282">
        <f t="shared" si="13"/>
        <v>1</v>
      </c>
      <c r="BA45" s="283">
        <f t="shared" si="14"/>
        <v>0</v>
      </c>
      <c r="BB45" s="380"/>
      <c r="BC45" s="381"/>
      <c r="BD45" s="381"/>
      <c r="BE45" s="382"/>
    </row>
    <row r="46" spans="2:67" s="258" customFormat="1" ht="74.25" customHeight="1" x14ac:dyDescent="0.45">
      <c r="B46" s="383" t="s">
        <v>158</v>
      </c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1201" t="s">
        <v>159</v>
      </c>
      <c r="U46" s="1202"/>
      <c r="V46" s="1229"/>
      <c r="W46" s="1230"/>
      <c r="X46" s="1231"/>
      <c r="Y46" s="1231"/>
      <c r="Z46" s="1231"/>
      <c r="AA46" s="1231"/>
      <c r="AB46" s="1231"/>
      <c r="AC46" s="1231"/>
      <c r="AD46" s="393"/>
      <c r="AE46" s="385"/>
      <c r="AF46" s="386"/>
      <c r="AG46" s="360"/>
      <c r="AH46" s="360"/>
      <c r="AI46" s="360"/>
      <c r="AJ46" s="360"/>
      <c r="AK46" s="360"/>
      <c r="AL46" s="361"/>
      <c r="AM46" s="361"/>
      <c r="AN46" s="361"/>
      <c r="AO46" s="387"/>
      <c r="AP46" s="363"/>
      <c r="AQ46" s="364"/>
      <c r="AR46" s="364"/>
      <c r="AS46" s="365"/>
      <c r="AT46" s="363"/>
      <c r="AU46" s="364"/>
      <c r="AV46" s="364"/>
      <c r="AW46" s="366"/>
      <c r="AX46" s="394"/>
      <c r="AY46" s="395"/>
      <c r="AZ46" s="395"/>
      <c r="BA46" s="396"/>
      <c r="BB46" s="388"/>
      <c r="BC46" s="389"/>
      <c r="BD46" s="364"/>
      <c r="BE46" s="397"/>
    </row>
    <row r="47" spans="2:67" s="258" customFormat="1" ht="62.25" customHeight="1" x14ac:dyDescent="0.45">
      <c r="B47" s="371" t="s">
        <v>160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217" t="s">
        <v>161</v>
      </c>
      <c r="U47" s="1218"/>
      <c r="V47" s="372">
        <v>2</v>
      </c>
      <c r="W47" s="1219" t="s">
        <v>162</v>
      </c>
      <c r="X47" s="1220"/>
      <c r="Y47" s="1220"/>
      <c r="Z47" s="1220"/>
      <c r="AA47" s="1220"/>
      <c r="AB47" s="1220"/>
      <c r="AC47" s="1220"/>
      <c r="AD47" s="373"/>
      <c r="AE47" s="391">
        <v>2</v>
      </c>
      <c r="AF47" s="278">
        <f t="shared" si="8"/>
        <v>60</v>
      </c>
      <c r="AG47" s="374">
        <f t="shared" si="9"/>
        <v>36</v>
      </c>
      <c r="AH47" s="374">
        <v>18</v>
      </c>
      <c r="AI47" s="374"/>
      <c r="AJ47" s="374">
        <v>18</v>
      </c>
      <c r="AK47" s="374"/>
      <c r="AL47" s="375"/>
      <c r="AM47" s="375"/>
      <c r="AN47" s="375"/>
      <c r="AO47" s="376">
        <f t="shared" si="10"/>
        <v>24</v>
      </c>
      <c r="AP47" s="377"/>
      <c r="AQ47" s="323">
        <v>4</v>
      </c>
      <c r="AR47" s="323">
        <v>4</v>
      </c>
      <c r="AS47" s="324"/>
      <c r="AT47" s="377"/>
      <c r="AU47" s="323"/>
      <c r="AV47" s="323"/>
      <c r="AW47" s="378"/>
      <c r="AX47" s="392"/>
      <c r="AY47" s="282"/>
      <c r="AZ47" s="282"/>
      <c r="BA47" s="283"/>
      <c r="BB47" s="380">
        <f>SUM(BC47:BE47)</f>
        <v>2</v>
      </c>
      <c r="BC47" s="381">
        <f>AH47/18</f>
        <v>1</v>
      </c>
      <c r="BD47" s="381">
        <f>AJ47/18</f>
        <v>1</v>
      </c>
      <c r="BE47" s="325">
        <f>AL47/18</f>
        <v>0</v>
      </c>
    </row>
    <row r="48" spans="2:67" s="258" customFormat="1" ht="62.25" customHeight="1" x14ac:dyDescent="0.45">
      <c r="B48" s="371" t="s">
        <v>163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217" t="s">
        <v>164</v>
      </c>
      <c r="U48" s="1218"/>
      <c r="V48" s="372">
        <v>7</v>
      </c>
      <c r="W48" s="1219" t="s">
        <v>162</v>
      </c>
      <c r="X48" s="1220"/>
      <c r="Y48" s="1220"/>
      <c r="Z48" s="1220"/>
      <c r="AA48" s="1220"/>
      <c r="AB48" s="1220"/>
      <c r="AC48" s="1220"/>
      <c r="AD48" s="373"/>
      <c r="AE48" s="391">
        <v>2</v>
      </c>
      <c r="AF48" s="278">
        <f t="shared" si="8"/>
        <v>60</v>
      </c>
      <c r="AG48" s="374">
        <f t="shared" si="9"/>
        <v>36</v>
      </c>
      <c r="AH48" s="374">
        <v>18</v>
      </c>
      <c r="AI48" s="374"/>
      <c r="AJ48" s="374">
        <v>18</v>
      </c>
      <c r="AK48" s="374"/>
      <c r="AL48" s="375"/>
      <c r="AM48" s="375"/>
      <c r="AN48" s="375"/>
      <c r="AO48" s="376">
        <f t="shared" si="10"/>
        <v>24</v>
      </c>
      <c r="AP48" s="377"/>
      <c r="AQ48" s="323">
        <v>4</v>
      </c>
      <c r="AR48" s="323">
        <v>4</v>
      </c>
      <c r="AS48" s="324"/>
      <c r="AT48" s="377"/>
      <c r="AU48" s="323"/>
      <c r="AV48" s="323"/>
      <c r="AW48" s="378"/>
      <c r="AX48" s="392"/>
      <c r="AY48" s="282"/>
      <c r="AZ48" s="282"/>
      <c r="BA48" s="283"/>
      <c r="BB48" s="380">
        <f>SUM(BC48:BE48)</f>
        <v>2</v>
      </c>
      <c r="BC48" s="381">
        <f>AH48/18</f>
        <v>1</v>
      </c>
      <c r="BD48" s="381">
        <f>AJ48/18</f>
        <v>1</v>
      </c>
      <c r="BE48" s="325">
        <f>AL48/18</f>
        <v>0</v>
      </c>
    </row>
    <row r="49" spans="2:74" s="258" customFormat="1" ht="59.25" customHeight="1" x14ac:dyDescent="0.45">
      <c r="B49" s="371" t="s">
        <v>165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217" t="s">
        <v>166</v>
      </c>
      <c r="U49" s="1218"/>
      <c r="V49" s="372">
        <v>10</v>
      </c>
      <c r="W49" s="1219" t="s">
        <v>162</v>
      </c>
      <c r="X49" s="1220"/>
      <c r="Y49" s="1220"/>
      <c r="Z49" s="1220"/>
      <c r="AA49" s="1220"/>
      <c r="AB49" s="1220"/>
      <c r="AC49" s="1220"/>
      <c r="AD49" s="373"/>
      <c r="AE49" s="391">
        <v>2</v>
      </c>
      <c r="AF49" s="278">
        <f t="shared" si="8"/>
        <v>60</v>
      </c>
      <c r="AG49" s="374">
        <f t="shared" si="9"/>
        <v>36</v>
      </c>
      <c r="AH49" s="374">
        <v>18</v>
      </c>
      <c r="AI49" s="374"/>
      <c r="AJ49" s="374">
        <v>18</v>
      </c>
      <c r="AK49" s="374"/>
      <c r="AL49" s="375"/>
      <c r="AM49" s="375"/>
      <c r="AN49" s="375"/>
      <c r="AO49" s="376">
        <f t="shared" si="10"/>
        <v>24</v>
      </c>
      <c r="AP49" s="377"/>
      <c r="AQ49" s="323">
        <v>4</v>
      </c>
      <c r="AR49" s="323">
        <v>4</v>
      </c>
      <c r="AS49" s="324"/>
      <c r="AT49" s="377"/>
      <c r="AU49" s="323"/>
      <c r="AV49" s="323"/>
      <c r="AW49" s="378"/>
      <c r="AX49" s="392"/>
      <c r="AY49" s="282"/>
      <c r="AZ49" s="282"/>
      <c r="BA49" s="283"/>
      <c r="BB49" s="380">
        <f>SUM(BC49:BE49)</f>
        <v>2</v>
      </c>
      <c r="BC49" s="381">
        <f>AH49/18</f>
        <v>1</v>
      </c>
      <c r="BD49" s="381">
        <f>AJ49/18</f>
        <v>1</v>
      </c>
      <c r="BE49" s="325">
        <f>AL49/18</f>
        <v>0</v>
      </c>
    </row>
    <row r="50" spans="2:74" s="258" customFormat="1" ht="105" customHeight="1" thickBot="1" x14ac:dyDescent="0.5">
      <c r="B50" s="371" t="s">
        <v>167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217" t="s">
        <v>168</v>
      </c>
      <c r="U50" s="1218"/>
      <c r="V50" s="372">
        <v>2</v>
      </c>
      <c r="W50" s="1219" t="s">
        <v>169</v>
      </c>
      <c r="X50" s="1220"/>
      <c r="Y50" s="1220"/>
      <c r="Z50" s="1220"/>
      <c r="AA50" s="1220"/>
      <c r="AB50" s="1220"/>
      <c r="AC50" s="1220"/>
      <c r="AD50" s="373"/>
      <c r="AE50" s="391">
        <v>2</v>
      </c>
      <c r="AF50" s="278">
        <f t="shared" si="8"/>
        <v>60</v>
      </c>
      <c r="AG50" s="374">
        <f t="shared" si="9"/>
        <v>36</v>
      </c>
      <c r="AH50" s="374">
        <v>18</v>
      </c>
      <c r="AI50" s="374"/>
      <c r="AJ50" s="374">
        <v>18</v>
      </c>
      <c r="AK50" s="374"/>
      <c r="AL50" s="375"/>
      <c r="AM50" s="375"/>
      <c r="AN50" s="375"/>
      <c r="AO50" s="376">
        <f t="shared" si="10"/>
        <v>24</v>
      </c>
      <c r="AP50" s="377"/>
      <c r="AQ50" s="323">
        <v>4</v>
      </c>
      <c r="AR50" s="323">
        <v>4</v>
      </c>
      <c r="AS50" s="324"/>
      <c r="AT50" s="377"/>
      <c r="AU50" s="323"/>
      <c r="AV50" s="323"/>
      <c r="AW50" s="378"/>
      <c r="AX50" s="392"/>
      <c r="AY50" s="282"/>
      <c r="AZ50" s="282"/>
      <c r="BA50" s="283"/>
      <c r="BB50" s="380">
        <f>SUM(BC50:BE50)</f>
        <v>2</v>
      </c>
      <c r="BC50" s="381">
        <f>AH50/18</f>
        <v>1</v>
      </c>
      <c r="BD50" s="381">
        <f>AJ50/18</f>
        <v>1</v>
      </c>
      <c r="BE50" s="325">
        <f>AL50/18</f>
        <v>0</v>
      </c>
    </row>
    <row r="51" spans="2:74" s="258" customFormat="1" ht="57" customHeight="1" thickBot="1" x14ac:dyDescent="1.65">
      <c r="B51" s="398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1211" t="s">
        <v>170</v>
      </c>
      <c r="U51" s="1212"/>
      <c r="V51" s="1212"/>
      <c r="W51" s="1212"/>
      <c r="X51" s="1212"/>
      <c r="Y51" s="1212"/>
      <c r="Z51" s="1212"/>
      <c r="AA51" s="1212"/>
      <c r="AB51" s="1212"/>
      <c r="AC51" s="1212"/>
      <c r="AD51" s="400"/>
      <c r="AE51" s="401">
        <f>AE39+AE43+AE47</f>
        <v>6</v>
      </c>
      <c r="AF51" s="338">
        <f>AF39+AF43+AF47</f>
        <v>180</v>
      </c>
      <c r="AG51" s="338">
        <f>AG39+AG43+AG47</f>
        <v>108</v>
      </c>
      <c r="AH51" s="338">
        <f>AH39+AH43+AH47</f>
        <v>54</v>
      </c>
      <c r="AI51" s="338">
        <f t="shared" ref="AI51:AN51" si="15">AI38+AI42+AI46</f>
        <v>0</v>
      </c>
      <c r="AJ51" s="338">
        <f>AJ39+AJ43+AJ47</f>
        <v>54</v>
      </c>
      <c r="AK51" s="338">
        <f t="shared" si="15"/>
        <v>0</v>
      </c>
      <c r="AL51" s="339">
        <f t="shared" si="15"/>
        <v>0</v>
      </c>
      <c r="AM51" s="339">
        <f t="shared" si="15"/>
        <v>0</v>
      </c>
      <c r="AN51" s="339">
        <f t="shared" si="15"/>
        <v>0</v>
      </c>
      <c r="AO51" s="340">
        <f>AO39+AO43+AO47</f>
        <v>72</v>
      </c>
      <c r="AP51" s="341"/>
      <c r="AQ51" s="342">
        <v>3</v>
      </c>
      <c r="AR51" s="342">
        <v>3</v>
      </c>
      <c r="AS51" s="343"/>
      <c r="AT51" s="341"/>
      <c r="AU51" s="342"/>
      <c r="AV51" s="342"/>
      <c r="AW51" s="402"/>
      <c r="AX51" s="342">
        <f>AX39+AX43</f>
        <v>4</v>
      </c>
      <c r="AY51" s="342">
        <f>AY39+AY43</f>
        <v>2</v>
      </c>
      <c r="AZ51" s="342">
        <f>AZ39+AZ43</f>
        <v>2</v>
      </c>
      <c r="BA51" s="403">
        <f>BA38+BA42+BA46</f>
        <v>0</v>
      </c>
      <c r="BB51" s="404">
        <f>BB47</f>
        <v>2</v>
      </c>
      <c r="BC51" s="405">
        <f>BC47</f>
        <v>1</v>
      </c>
      <c r="BD51" s="405">
        <f>BD47</f>
        <v>1</v>
      </c>
      <c r="BE51" s="345">
        <f>BE38+BE42+BE46</f>
        <v>0</v>
      </c>
    </row>
    <row r="52" spans="2:74" s="258" customFormat="1" ht="59.25" customHeight="1" thickBot="1" x14ac:dyDescent="0.5">
      <c r="B52" s="406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1221" t="s">
        <v>171</v>
      </c>
      <c r="U52" s="1222"/>
      <c r="V52" s="1222"/>
      <c r="W52" s="1222"/>
      <c r="X52" s="1222"/>
      <c r="Y52" s="1222"/>
      <c r="Z52" s="1222"/>
      <c r="AA52" s="1222"/>
      <c r="AB52" s="1222"/>
      <c r="AC52" s="1222"/>
      <c r="AD52" s="1222"/>
      <c r="AE52" s="1222"/>
      <c r="AF52" s="1222"/>
      <c r="AG52" s="1222"/>
      <c r="AH52" s="1222"/>
      <c r="AI52" s="1222"/>
      <c r="AJ52" s="1222"/>
      <c r="AK52" s="1222"/>
      <c r="AL52" s="1222"/>
      <c r="AM52" s="1222"/>
      <c r="AN52" s="1222"/>
      <c r="AO52" s="1222"/>
      <c r="AP52" s="1222"/>
      <c r="AQ52" s="1222"/>
      <c r="AR52" s="1222"/>
      <c r="AS52" s="1222"/>
      <c r="AT52" s="1222"/>
      <c r="AU52" s="1222"/>
      <c r="AV52" s="1222"/>
      <c r="AW52" s="1222"/>
      <c r="AX52" s="1222"/>
      <c r="AY52" s="1222"/>
      <c r="AZ52" s="1222"/>
      <c r="BA52" s="1222"/>
      <c r="BB52" s="1222"/>
      <c r="BC52" s="1222"/>
      <c r="BD52" s="1222"/>
      <c r="BE52" s="1223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</row>
    <row r="53" spans="2:74" s="258" customFormat="1" ht="79.5" customHeight="1" x14ac:dyDescent="0.45">
      <c r="B53" s="356">
        <v>15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1224" t="s">
        <v>172</v>
      </c>
      <c r="U53" s="1225"/>
      <c r="V53" s="1226"/>
      <c r="W53" s="408"/>
      <c r="X53" s="409"/>
      <c r="Y53" s="409"/>
      <c r="Z53" s="409"/>
      <c r="AA53" s="409"/>
      <c r="AB53" s="409"/>
      <c r="AC53" s="410"/>
      <c r="AD53" s="410"/>
      <c r="AE53" s="411"/>
      <c r="AF53" s="412"/>
      <c r="AG53" s="412"/>
      <c r="AH53" s="412"/>
      <c r="AI53" s="412"/>
      <c r="AJ53" s="412"/>
      <c r="AK53" s="413"/>
      <c r="AL53" s="412"/>
      <c r="AM53" s="412"/>
      <c r="AN53" s="410"/>
      <c r="AO53" s="414"/>
      <c r="AP53" s="411"/>
      <c r="AQ53" s="412"/>
      <c r="AR53" s="412"/>
      <c r="AS53" s="415"/>
      <c r="AT53" s="411"/>
      <c r="AU53" s="412"/>
      <c r="AV53" s="412"/>
      <c r="AW53" s="415"/>
      <c r="AX53" s="411"/>
      <c r="AY53" s="412"/>
      <c r="AZ53" s="412"/>
      <c r="BA53" s="415"/>
      <c r="BB53" s="413"/>
      <c r="BC53" s="412"/>
      <c r="BD53" s="412"/>
      <c r="BE53" s="410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</row>
    <row r="54" spans="2:74" s="258" customFormat="1" ht="154.5" customHeight="1" x14ac:dyDescent="0.45">
      <c r="B54" s="371" t="s">
        <v>173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1217" t="s">
        <v>174</v>
      </c>
      <c r="U54" s="1218"/>
      <c r="V54" s="372">
        <v>21</v>
      </c>
      <c r="W54" s="1217" t="s">
        <v>24</v>
      </c>
      <c r="X54" s="1227"/>
      <c r="Y54" s="1227"/>
      <c r="Z54" s="1227"/>
      <c r="AA54" s="1227"/>
      <c r="AB54" s="1227"/>
      <c r="AC54" s="1228"/>
      <c r="AD54" s="416"/>
      <c r="AE54" s="417">
        <v>3.5</v>
      </c>
      <c r="AF54" s="418">
        <f>30*AE54</f>
        <v>105</v>
      </c>
      <c r="AG54" s="418">
        <f>AH54+AJ54+AL54</f>
        <v>63</v>
      </c>
      <c r="AH54" s="418">
        <v>27</v>
      </c>
      <c r="AI54" s="418"/>
      <c r="AJ54" s="418"/>
      <c r="AK54" s="419"/>
      <c r="AL54" s="418">
        <v>36</v>
      </c>
      <c r="AM54" s="418"/>
      <c r="AN54" s="420"/>
      <c r="AO54" s="421">
        <f>AF54-AG54</f>
        <v>42</v>
      </c>
      <c r="AP54" s="417"/>
      <c r="AQ54" s="418">
        <v>3</v>
      </c>
      <c r="AR54" s="418">
        <v>3</v>
      </c>
      <c r="AS54" s="422"/>
      <c r="AT54" s="417"/>
      <c r="AU54" s="418"/>
      <c r="AV54" s="418"/>
      <c r="AW54" s="422"/>
      <c r="AX54" s="417">
        <f>SUM(AY54:BA54)</f>
        <v>3.5</v>
      </c>
      <c r="AY54" s="418">
        <f>AH54/18</f>
        <v>1.5</v>
      </c>
      <c r="AZ54" s="418">
        <f>AJ54/18</f>
        <v>0</v>
      </c>
      <c r="BA54" s="422">
        <f>AL54/18</f>
        <v>2</v>
      </c>
      <c r="BB54" s="419"/>
      <c r="BC54" s="418"/>
      <c r="BD54" s="418"/>
      <c r="BE54" s="420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</row>
    <row r="55" spans="2:74" s="258" customFormat="1" ht="84.75" customHeight="1" x14ac:dyDescent="0.45">
      <c r="B55" s="383" t="s">
        <v>175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1201" t="s">
        <v>176</v>
      </c>
      <c r="U55" s="1202"/>
      <c r="V55" s="1203"/>
      <c r="W55" s="1204"/>
      <c r="X55" s="1205"/>
      <c r="Y55" s="1205"/>
      <c r="Z55" s="1205"/>
      <c r="AA55" s="1205"/>
      <c r="AB55" s="1205"/>
      <c r="AC55" s="1206"/>
      <c r="AD55" s="423"/>
      <c r="AE55" s="424"/>
      <c r="AF55" s="425"/>
      <c r="AG55" s="425"/>
      <c r="AH55" s="425"/>
      <c r="AI55" s="425"/>
      <c r="AJ55" s="425"/>
      <c r="AK55" s="426"/>
      <c r="AL55" s="425"/>
      <c r="AM55" s="425"/>
      <c r="AN55" s="423"/>
      <c r="AO55" s="427"/>
      <c r="AP55" s="424"/>
      <c r="AQ55" s="425"/>
      <c r="AR55" s="425"/>
      <c r="AS55" s="428"/>
      <c r="AT55" s="424"/>
      <c r="AU55" s="425"/>
      <c r="AV55" s="425"/>
      <c r="AW55" s="428"/>
      <c r="AX55" s="424"/>
      <c r="AY55" s="425"/>
      <c r="AZ55" s="425"/>
      <c r="BA55" s="428"/>
      <c r="BB55" s="426"/>
      <c r="BC55" s="425"/>
      <c r="BD55" s="425"/>
      <c r="BE55" s="423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</row>
    <row r="56" spans="2:74" s="258" customFormat="1" ht="151.5" customHeight="1" thickBot="1" x14ac:dyDescent="0.5">
      <c r="B56" s="429" t="s">
        <v>177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1207" t="s">
        <v>178</v>
      </c>
      <c r="U56" s="1208"/>
      <c r="V56" s="430">
        <v>21</v>
      </c>
      <c r="W56" s="1207" t="s">
        <v>24</v>
      </c>
      <c r="X56" s="1209"/>
      <c r="Y56" s="1209"/>
      <c r="Z56" s="1209"/>
      <c r="AA56" s="1209"/>
      <c r="AB56" s="1209"/>
      <c r="AC56" s="1210"/>
      <c r="AD56" s="431"/>
      <c r="AE56" s="432">
        <v>5.5</v>
      </c>
      <c r="AF56" s="433">
        <f>30*AE56</f>
        <v>165</v>
      </c>
      <c r="AG56" s="433">
        <f>AH56+AJ56+AL56</f>
        <v>99</v>
      </c>
      <c r="AH56" s="433">
        <v>36</v>
      </c>
      <c r="AI56" s="433"/>
      <c r="AJ56" s="433"/>
      <c r="AK56" s="434"/>
      <c r="AL56" s="433">
        <v>63</v>
      </c>
      <c r="AM56" s="433"/>
      <c r="AN56" s="435"/>
      <c r="AO56" s="436">
        <f>AF56-AG56</f>
        <v>66</v>
      </c>
      <c r="AP56" s="432"/>
      <c r="AQ56" s="433">
        <v>4</v>
      </c>
      <c r="AR56" s="433">
        <v>4</v>
      </c>
      <c r="AS56" s="430"/>
      <c r="AT56" s="432"/>
      <c r="AU56" s="433">
        <v>4</v>
      </c>
      <c r="AV56" s="433"/>
      <c r="AW56" s="430"/>
      <c r="AX56" s="432"/>
      <c r="AY56" s="433"/>
      <c r="AZ56" s="433"/>
      <c r="BA56" s="430"/>
      <c r="BB56" s="434">
        <f>SUM(BC56:BE56)</f>
        <v>5.5</v>
      </c>
      <c r="BC56" s="433">
        <f>AH56/18</f>
        <v>2</v>
      </c>
      <c r="BD56" s="433">
        <f>AJ56/18</f>
        <v>0</v>
      </c>
      <c r="BE56" s="435">
        <f>AL56/18</f>
        <v>3.5</v>
      </c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</row>
    <row r="57" spans="2:74" s="258" customFormat="1" ht="79.5" customHeight="1" thickBot="1" x14ac:dyDescent="1.65">
      <c r="B57" s="437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1211" t="s">
        <v>179</v>
      </c>
      <c r="U57" s="1212"/>
      <c r="V57" s="1212"/>
      <c r="W57" s="1212"/>
      <c r="X57" s="1212"/>
      <c r="Y57" s="1212"/>
      <c r="Z57" s="1212"/>
      <c r="AA57" s="1212"/>
      <c r="AB57" s="1212"/>
      <c r="AC57" s="1213"/>
      <c r="AD57" s="439"/>
      <c r="AE57" s="335">
        <f>AE54+AE56</f>
        <v>9</v>
      </c>
      <c r="AF57" s="338">
        <f>AF54+AF56</f>
        <v>270</v>
      </c>
      <c r="AG57" s="338">
        <f>AG54+AG56</f>
        <v>162</v>
      </c>
      <c r="AH57" s="338">
        <f>AH54+AH56</f>
        <v>63</v>
      </c>
      <c r="AI57" s="338">
        <f t="shared" ref="AI57:AN57" si="16">AI53+AI55</f>
        <v>0</v>
      </c>
      <c r="AJ57" s="338">
        <f t="shared" si="16"/>
        <v>0</v>
      </c>
      <c r="AK57" s="338">
        <f t="shared" si="16"/>
        <v>0</v>
      </c>
      <c r="AL57" s="339">
        <f>AL54+AL56</f>
        <v>99</v>
      </c>
      <c r="AM57" s="339">
        <f t="shared" si="16"/>
        <v>0</v>
      </c>
      <c r="AN57" s="336">
        <f t="shared" si="16"/>
        <v>0</v>
      </c>
      <c r="AO57" s="340">
        <f>AO54+AO56</f>
        <v>108</v>
      </c>
      <c r="AP57" s="341"/>
      <c r="AQ57" s="342">
        <v>2</v>
      </c>
      <c r="AR57" s="342">
        <v>2</v>
      </c>
      <c r="AS57" s="343"/>
      <c r="AT57" s="341"/>
      <c r="AU57" s="342">
        <v>1</v>
      </c>
      <c r="AV57" s="342"/>
      <c r="AW57" s="403"/>
      <c r="AX57" s="344">
        <f>AX54</f>
        <v>3.5</v>
      </c>
      <c r="AY57" s="342">
        <f>AY54</f>
        <v>1.5</v>
      </c>
      <c r="AZ57" s="342">
        <f>AZ53+AZ55</f>
        <v>0</v>
      </c>
      <c r="BA57" s="403">
        <f>BA54</f>
        <v>2</v>
      </c>
      <c r="BB57" s="404">
        <f>BB56</f>
        <v>5.5</v>
      </c>
      <c r="BC57" s="405">
        <f>BC56</f>
        <v>2</v>
      </c>
      <c r="BD57" s="405">
        <f>BD53+BD55</f>
        <v>0</v>
      </c>
      <c r="BE57" s="345">
        <f>BE56</f>
        <v>3.5</v>
      </c>
    </row>
    <row r="58" spans="2:74" s="258" customFormat="1" ht="59.25" customHeight="1" thickBot="1" x14ac:dyDescent="0.5">
      <c r="B58" s="1214" t="s">
        <v>180</v>
      </c>
      <c r="C58" s="1215"/>
      <c r="D58" s="1215"/>
      <c r="E58" s="1215"/>
      <c r="F58" s="1215"/>
      <c r="G58" s="1215"/>
      <c r="H58" s="1215"/>
      <c r="I58" s="1215"/>
      <c r="J58" s="1215"/>
      <c r="K58" s="1215"/>
      <c r="L58" s="1215"/>
      <c r="M58" s="1215"/>
      <c r="N58" s="1215"/>
      <c r="O58" s="1215"/>
      <c r="P58" s="1215"/>
      <c r="Q58" s="1215"/>
      <c r="R58" s="1215"/>
      <c r="S58" s="1215"/>
      <c r="T58" s="1215"/>
      <c r="U58" s="1215"/>
      <c r="V58" s="1215"/>
      <c r="W58" s="1215"/>
      <c r="X58" s="1215"/>
      <c r="Y58" s="1215"/>
      <c r="Z58" s="1215"/>
      <c r="AA58" s="1215"/>
      <c r="AB58" s="1215"/>
      <c r="AC58" s="1215"/>
      <c r="AD58" s="1216"/>
      <c r="AE58" s="440">
        <f>AE57+AE51</f>
        <v>15</v>
      </c>
      <c r="AF58" s="360">
        <f>AF57+AF51</f>
        <v>450</v>
      </c>
      <c r="AG58" s="360">
        <f t="shared" ref="AG58:BE58" si="17">AG57+AG51</f>
        <v>270</v>
      </c>
      <c r="AH58" s="360">
        <f t="shared" si="17"/>
        <v>117</v>
      </c>
      <c r="AI58" s="360">
        <f t="shared" si="17"/>
        <v>0</v>
      </c>
      <c r="AJ58" s="360">
        <f t="shared" si="17"/>
        <v>54</v>
      </c>
      <c r="AK58" s="360">
        <f t="shared" si="17"/>
        <v>0</v>
      </c>
      <c r="AL58" s="361">
        <f t="shared" si="17"/>
        <v>99</v>
      </c>
      <c r="AM58" s="361">
        <f t="shared" si="17"/>
        <v>0</v>
      </c>
      <c r="AN58" s="441">
        <f t="shared" si="17"/>
        <v>0</v>
      </c>
      <c r="AO58" s="442">
        <f t="shared" si="17"/>
        <v>180</v>
      </c>
      <c r="AP58" s="363">
        <f t="shared" si="17"/>
        <v>0</v>
      </c>
      <c r="AQ58" s="364">
        <f t="shared" si="17"/>
        <v>5</v>
      </c>
      <c r="AR58" s="364">
        <f t="shared" si="17"/>
        <v>5</v>
      </c>
      <c r="AS58" s="365">
        <f t="shared" si="17"/>
        <v>0</v>
      </c>
      <c r="AT58" s="363">
        <f t="shared" si="17"/>
        <v>0</v>
      </c>
      <c r="AU58" s="364">
        <f t="shared" si="17"/>
        <v>1</v>
      </c>
      <c r="AV58" s="364">
        <f t="shared" si="17"/>
        <v>0</v>
      </c>
      <c r="AW58" s="367">
        <f t="shared" si="17"/>
        <v>0</v>
      </c>
      <c r="AX58" s="443">
        <f>AX57+AX51</f>
        <v>7.5</v>
      </c>
      <c r="AY58" s="354">
        <f t="shared" si="17"/>
        <v>3.5</v>
      </c>
      <c r="AZ58" s="354">
        <f t="shared" si="17"/>
        <v>2</v>
      </c>
      <c r="BA58" s="444">
        <f t="shared" si="17"/>
        <v>2</v>
      </c>
      <c r="BB58" s="404">
        <f t="shared" si="17"/>
        <v>7.5</v>
      </c>
      <c r="BC58" s="405">
        <f t="shared" si="17"/>
        <v>3</v>
      </c>
      <c r="BD58" s="405">
        <f t="shared" si="17"/>
        <v>1</v>
      </c>
      <c r="BE58" s="345">
        <f t="shared" si="17"/>
        <v>3.5</v>
      </c>
    </row>
    <row r="59" spans="2:74" s="258" customFormat="1" ht="64.5" customHeight="1" thickBot="1" x14ac:dyDescent="0.5">
      <c r="B59" s="1198" t="s">
        <v>91</v>
      </c>
      <c r="C59" s="1199"/>
      <c r="D59" s="1199"/>
      <c r="E59" s="1199"/>
      <c r="F59" s="1199"/>
      <c r="G59" s="1199"/>
      <c r="H59" s="1199"/>
      <c r="I59" s="1199"/>
      <c r="J59" s="1199"/>
      <c r="K59" s="1199"/>
      <c r="L59" s="1199"/>
      <c r="M59" s="1199"/>
      <c r="N59" s="1199"/>
      <c r="O59" s="1199"/>
      <c r="P59" s="1199"/>
      <c r="Q59" s="1199"/>
      <c r="R59" s="1199"/>
      <c r="S59" s="1199"/>
      <c r="T59" s="1199"/>
      <c r="U59" s="1199"/>
      <c r="V59" s="1199"/>
      <c r="W59" s="1199"/>
      <c r="X59" s="1199"/>
      <c r="Y59" s="1199"/>
      <c r="Z59" s="1199"/>
      <c r="AA59" s="1199"/>
      <c r="AB59" s="1199"/>
      <c r="AC59" s="1199"/>
      <c r="AD59" s="1200"/>
      <c r="AE59" s="344">
        <f t="shared" ref="AE59:BE59" si="18">AE58+AE35</f>
        <v>60</v>
      </c>
      <c r="AF59" s="342">
        <f t="shared" si="18"/>
        <v>1800</v>
      </c>
      <c r="AG59" s="342">
        <f t="shared" si="18"/>
        <v>1008</v>
      </c>
      <c r="AH59" s="342">
        <f t="shared" si="18"/>
        <v>387</v>
      </c>
      <c r="AI59" s="342">
        <f t="shared" si="18"/>
        <v>0</v>
      </c>
      <c r="AJ59" s="342">
        <f t="shared" si="18"/>
        <v>342</v>
      </c>
      <c r="AK59" s="342">
        <f t="shared" si="18"/>
        <v>0</v>
      </c>
      <c r="AL59" s="403">
        <f t="shared" si="18"/>
        <v>279</v>
      </c>
      <c r="AM59" s="403">
        <f t="shared" si="18"/>
        <v>0</v>
      </c>
      <c r="AN59" s="343">
        <f t="shared" si="18"/>
        <v>0</v>
      </c>
      <c r="AO59" s="445">
        <f t="shared" si="18"/>
        <v>792</v>
      </c>
      <c r="AP59" s="341">
        <f t="shared" si="18"/>
        <v>6</v>
      </c>
      <c r="AQ59" s="342">
        <f t="shared" si="18"/>
        <v>10</v>
      </c>
      <c r="AR59" s="342">
        <f t="shared" si="18"/>
        <v>13</v>
      </c>
      <c r="AS59" s="343">
        <f t="shared" si="18"/>
        <v>0</v>
      </c>
      <c r="AT59" s="341">
        <f t="shared" si="18"/>
        <v>0</v>
      </c>
      <c r="AU59" s="342">
        <f t="shared" si="18"/>
        <v>3</v>
      </c>
      <c r="AV59" s="342">
        <f t="shared" si="18"/>
        <v>0</v>
      </c>
      <c r="AW59" s="403">
        <f t="shared" si="18"/>
        <v>0</v>
      </c>
      <c r="AX59" s="344">
        <f>AX58+AX35</f>
        <v>28</v>
      </c>
      <c r="AY59" s="342">
        <f t="shared" si="18"/>
        <v>11</v>
      </c>
      <c r="AZ59" s="342">
        <f t="shared" si="18"/>
        <v>9</v>
      </c>
      <c r="BA59" s="403">
        <f t="shared" si="18"/>
        <v>8</v>
      </c>
      <c r="BB59" s="404">
        <f t="shared" si="18"/>
        <v>28</v>
      </c>
      <c r="BC59" s="405">
        <f t="shared" si="18"/>
        <v>10.5</v>
      </c>
      <c r="BD59" s="446">
        <f t="shared" si="18"/>
        <v>10</v>
      </c>
      <c r="BE59" s="345">
        <f t="shared" si="18"/>
        <v>7.5</v>
      </c>
    </row>
    <row r="60" spans="2:74" s="258" customFormat="1" ht="54.75" customHeight="1" x14ac:dyDescent="0.45">
      <c r="B60" s="1023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025"/>
      <c r="V60" s="1025"/>
      <c r="W60" s="171"/>
      <c r="X60" s="171"/>
      <c r="Y60" s="172"/>
      <c r="Z60" s="172"/>
      <c r="AA60" s="173"/>
      <c r="AB60" s="1026" t="s">
        <v>92</v>
      </c>
      <c r="AC60" s="1027"/>
      <c r="AD60" s="1028"/>
      <c r="AE60" s="1012" t="s">
        <v>93</v>
      </c>
      <c r="AF60" s="1013"/>
      <c r="AG60" s="1013"/>
      <c r="AH60" s="1013"/>
      <c r="AI60" s="1013"/>
      <c r="AJ60" s="1013"/>
      <c r="AK60" s="1013"/>
      <c r="AL60" s="1013"/>
      <c r="AM60" s="1013"/>
      <c r="AN60" s="1013"/>
      <c r="AO60" s="1014"/>
      <c r="AP60" s="447">
        <f>AX60+BB60</f>
        <v>6</v>
      </c>
      <c r="AQ60" s="448"/>
      <c r="AR60" s="448"/>
      <c r="AS60" s="449"/>
      <c r="AT60" s="447"/>
      <c r="AU60" s="448"/>
      <c r="AV60" s="448"/>
      <c r="AW60" s="449"/>
      <c r="AX60" s="1195">
        <v>3</v>
      </c>
      <c r="AY60" s="1196"/>
      <c r="AZ60" s="1196"/>
      <c r="BA60" s="1197"/>
      <c r="BB60" s="1195">
        <v>3</v>
      </c>
      <c r="BC60" s="1196"/>
      <c r="BD60" s="1196"/>
      <c r="BE60" s="1197"/>
    </row>
    <row r="61" spans="2:74" s="258" customFormat="1" ht="54.75" customHeight="1" x14ac:dyDescent="0.45">
      <c r="B61" s="1024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015"/>
      <c r="V61" s="1015"/>
      <c r="W61" s="171"/>
      <c r="X61" s="171"/>
      <c r="Y61" s="172"/>
      <c r="Z61" s="172"/>
      <c r="AA61" s="172"/>
      <c r="AB61" s="1029"/>
      <c r="AC61" s="1030"/>
      <c r="AD61" s="1031"/>
      <c r="AE61" s="1005" t="s">
        <v>94</v>
      </c>
      <c r="AF61" s="1006"/>
      <c r="AG61" s="1006"/>
      <c r="AH61" s="1006"/>
      <c r="AI61" s="1006"/>
      <c r="AJ61" s="1006"/>
      <c r="AK61" s="1006"/>
      <c r="AL61" s="1006"/>
      <c r="AM61" s="1006"/>
      <c r="AN61" s="1006"/>
      <c r="AO61" s="1007"/>
      <c r="AP61" s="450"/>
      <c r="AQ61" s="451">
        <f>AX61+BB61</f>
        <v>10</v>
      </c>
      <c r="AR61" s="451"/>
      <c r="AS61" s="452"/>
      <c r="AT61" s="450"/>
      <c r="AU61" s="451"/>
      <c r="AV61" s="451"/>
      <c r="AW61" s="452"/>
      <c r="AX61" s="1189">
        <v>4</v>
      </c>
      <c r="AY61" s="1190"/>
      <c r="AZ61" s="1190"/>
      <c r="BA61" s="1191"/>
      <c r="BB61" s="1189">
        <v>6</v>
      </c>
      <c r="BC61" s="1190"/>
      <c r="BD61" s="1190"/>
      <c r="BE61" s="1191"/>
    </row>
    <row r="62" spans="2:74" s="258" customFormat="1" ht="57" customHeight="1" x14ac:dyDescent="0.45">
      <c r="B62" s="1024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015"/>
      <c r="V62" s="1015"/>
      <c r="W62" s="171"/>
      <c r="X62" s="171"/>
      <c r="Y62" s="172"/>
      <c r="Z62" s="172"/>
      <c r="AA62" s="172"/>
      <c r="AB62" s="1029"/>
      <c r="AC62" s="1030"/>
      <c r="AD62" s="1031"/>
      <c r="AE62" s="1005" t="s">
        <v>95</v>
      </c>
      <c r="AF62" s="1006"/>
      <c r="AG62" s="1006"/>
      <c r="AH62" s="1006"/>
      <c r="AI62" s="1006"/>
      <c r="AJ62" s="1006"/>
      <c r="AK62" s="1006"/>
      <c r="AL62" s="1006"/>
      <c r="AM62" s="1006"/>
      <c r="AN62" s="1006"/>
      <c r="AO62" s="1007"/>
      <c r="AP62" s="450"/>
      <c r="AQ62" s="451"/>
      <c r="AR62" s="451">
        <f>AX62+BB62</f>
        <v>13</v>
      </c>
      <c r="AS62" s="452"/>
      <c r="AT62" s="450"/>
      <c r="AU62" s="451"/>
      <c r="AV62" s="451"/>
      <c r="AW62" s="452"/>
      <c r="AX62" s="1189">
        <v>9</v>
      </c>
      <c r="AY62" s="1190"/>
      <c r="AZ62" s="1190"/>
      <c r="BA62" s="1191"/>
      <c r="BB62" s="1189">
        <v>4</v>
      </c>
      <c r="BC62" s="1190"/>
      <c r="BD62" s="1190"/>
      <c r="BE62" s="1191"/>
    </row>
    <row r="63" spans="2:74" s="258" customFormat="1" ht="52.5" customHeight="1" x14ac:dyDescent="0.45">
      <c r="B63" s="1024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82" t="s">
        <v>96</v>
      </c>
      <c r="U63" s="1016"/>
      <c r="V63" s="1016"/>
      <c r="W63" s="171"/>
      <c r="X63" s="171"/>
      <c r="Y63" s="172"/>
      <c r="Z63" s="172"/>
      <c r="AA63" s="172"/>
      <c r="AB63" s="1029"/>
      <c r="AC63" s="1030"/>
      <c r="AD63" s="1031"/>
      <c r="AE63" s="1005" t="s">
        <v>97</v>
      </c>
      <c r="AF63" s="1006"/>
      <c r="AG63" s="1006"/>
      <c r="AH63" s="1006"/>
      <c r="AI63" s="1006"/>
      <c r="AJ63" s="1006"/>
      <c r="AK63" s="1006"/>
      <c r="AL63" s="1006"/>
      <c r="AM63" s="1006"/>
      <c r="AN63" s="1006"/>
      <c r="AO63" s="1007"/>
      <c r="AP63" s="450"/>
      <c r="AQ63" s="451"/>
      <c r="AR63" s="451"/>
      <c r="AS63" s="452"/>
      <c r="AT63" s="450"/>
      <c r="AU63" s="451"/>
      <c r="AV63" s="451"/>
      <c r="AW63" s="452"/>
      <c r="AX63" s="1189"/>
      <c r="AY63" s="1190"/>
      <c r="AZ63" s="1190"/>
      <c r="BA63" s="1191"/>
      <c r="BB63" s="1189"/>
      <c r="BC63" s="1190"/>
      <c r="BD63" s="1190"/>
      <c r="BE63" s="1191"/>
    </row>
    <row r="64" spans="2:74" s="258" customFormat="1" ht="49.5" customHeight="1" x14ac:dyDescent="0.95">
      <c r="B64" s="1024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035" t="s">
        <v>98</v>
      </c>
      <c r="U64" s="1035"/>
      <c r="V64" s="183"/>
      <c r="W64" s="171"/>
      <c r="X64" s="171"/>
      <c r="Y64" s="184"/>
      <c r="Z64" s="184"/>
      <c r="AA64" s="184"/>
      <c r="AB64" s="1029"/>
      <c r="AC64" s="1030"/>
      <c r="AD64" s="1031"/>
      <c r="AE64" s="1005" t="s">
        <v>99</v>
      </c>
      <c r="AF64" s="1006"/>
      <c r="AG64" s="1006"/>
      <c r="AH64" s="1006"/>
      <c r="AI64" s="1006"/>
      <c r="AJ64" s="1006"/>
      <c r="AK64" s="1006"/>
      <c r="AL64" s="1006"/>
      <c r="AM64" s="1006"/>
      <c r="AN64" s="1006"/>
      <c r="AO64" s="1007"/>
      <c r="AP64" s="450"/>
      <c r="AQ64" s="451"/>
      <c r="AR64" s="451"/>
      <c r="AS64" s="452"/>
      <c r="AT64" s="450"/>
      <c r="AU64" s="451"/>
      <c r="AV64" s="451"/>
      <c r="AW64" s="452"/>
      <c r="AX64" s="1189"/>
      <c r="AY64" s="1190"/>
      <c r="AZ64" s="1190"/>
      <c r="BA64" s="1191"/>
      <c r="BB64" s="1189"/>
      <c r="BC64" s="1190"/>
      <c r="BD64" s="1190"/>
      <c r="BE64" s="1191"/>
    </row>
    <row r="65" spans="2:58" s="258" customFormat="1" ht="54.75" customHeight="1" x14ac:dyDescent="0.45">
      <c r="B65" s="1024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008" t="s">
        <v>100</v>
      </c>
      <c r="U65" s="1008"/>
      <c r="V65" s="183"/>
      <c r="W65" s="171"/>
      <c r="X65" s="171"/>
      <c r="Y65" s="172"/>
      <c r="Z65" s="172"/>
      <c r="AA65" s="172"/>
      <c r="AB65" s="1029"/>
      <c r="AC65" s="1030"/>
      <c r="AD65" s="1031"/>
      <c r="AE65" s="1005" t="s">
        <v>44</v>
      </c>
      <c r="AF65" s="1006"/>
      <c r="AG65" s="1006"/>
      <c r="AH65" s="1006"/>
      <c r="AI65" s="1006"/>
      <c r="AJ65" s="1006"/>
      <c r="AK65" s="1006"/>
      <c r="AL65" s="1006"/>
      <c r="AM65" s="1006"/>
      <c r="AN65" s="1006"/>
      <c r="AO65" s="1007"/>
      <c r="AP65" s="450"/>
      <c r="AQ65" s="451"/>
      <c r="AR65" s="451"/>
      <c r="AS65" s="452"/>
      <c r="AT65" s="450"/>
      <c r="AU65" s="451">
        <f>AX65+BB65</f>
        <v>3</v>
      </c>
      <c r="AV65" s="451"/>
      <c r="AW65" s="452"/>
      <c r="AX65" s="1189">
        <v>2</v>
      </c>
      <c r="AY65" s="1190"/>
      <c r="AZ65" s="1190"/>
      <c r="BA65" s="1191"/>
      <c r="BB65" s="1189">
        <v>1</v>
      </c>
      <c r="BC65" s="1190"/>
      <c r="BD65" s="1190"/>
      <c r="BE65" s="1191"/>
    </row>
    <row r="66" spans="2:58" s="258" customFormat="1" ht="49.5" customHeight="1" x14ac:dyDescent="0.45">
      <c r="B66" s="1024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85" t="s">
        <v>101</v>
      </c>
      <c r="U66" s="186"/>
      <c r="V66" s="183"/>
      <c r="W66" s="171"/>
      <c r="X66" s="171"/>
      <c r="Y66" s="172"/>
      <c r="Z66" s="172"/>
      <c r="AA66" s="172"/>
      <c r="AB66" s="1029"/>
      <c r="AC66" s="1030"/>
      <c r="AD66" s="1031"/>
      <c r="AE66" s="1005" t="s">
        <v>45</v>
      </c>
      <c r="AF66" s="1006"/>
      <c r="AG66" s="1006"/>
      <c r="AH66" s="1006"/>
      <c r="AI66" s="1006"/>
      <c r="AJ66" s="1006"/>
      <c r="AK66" s="1006"/>
      <c r="AL66" s="1006"/>
      <c r="AM66" s="1006"/>
      <c r="AN66" s="1006"/>
      <c r="AO66" s="1007"/>
      <c r="AP66" s="450"/>
      <c r="AQ66" s="451"/>
      <c r="AR66" s="451"/>
      <c r="AS66" s="452"/>
      <c r="AT66" s="450"/>
      <c r="AU66" s="451"/>
      <c r="AV66" s="451"/>
      <c r="AW66" s="452"/>
      <c r="AX66" s="1189"/>
      <c r="AY66" s="1190"/>
      <c r="AZ66" s="1190"/>
      <c r="BA66" s="1191"/>
      <c r="BB66" s="1189"/>
      <c r="BC66" s="1190"/>
      <c r="BD66" s="1190"/>
      <c r="BE66" s="1191"/>
    </row>
    <row r="67" spans="2:58" s="258" customFormat="1" ht="60" customHeight="1" thickBot="1" x14ac:dyDescent="0.5">
      <c r="B67" s="1024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008" t="s">
        <v>102</v>
      </c>
      <c r="U67" s="1008"/>
      <c r="V67" s="1008"/>
      <c r="W67" s="171"/>
      <c r="X67" s="171"/>
      <c r="Y67" s="172"/>
      <c r="Z67" s="172"/>
      <c r="AA67" s="172"/>
      <c r="AB67" s="1032"/>
      <c r="AC67" s="1033"/>
      <c r="AD67" s="1034"/>
      <c r="AE67" s="1009" t="s">
        <v>103</v>
      </c>
      <c r="AF67" s="1010"/>
      <c r="AG67" s="1010"/>
      <c r="AH67" s="1010"/>
      <c r="AI67" s="1010"/>
      <c r="AJ67" s="1010"/>
      <c r="AK67" s="1010"/>
      <c r="AL67" s="1010"/>
      <c r="AM67" s="1010"/>
      <c r="AN67" s="1010"/>
      <c r="AO67" s="1011"/>
      <c r="AP67" s="453"/>
      <c r="AQ67" s="454"/>
      <c r="AR67" s="454"/>
      <c r="AS67" s="455"/>
      <c r="AT67" s="453"/>
      <c r="AU67" s="454"/>
      <c r="AV67" s="454"/>
      <c r="AW67" s="455"/>
      <c r="AX67" s="1192"/>
      <c r="AY67" s="1193"/>
      <c r="AZ67" s="1193"/>
      <c r="BA67" s="1194"/>
      <c r="BB67" s="1192"/>
      <c r="BC67" s="1193"/>
      <c r="BD67" s="1193"/>
      <c r="BE67" s="1194"/>
    </row>
    <row r="68" spans="2:58" s="258" customFormat="1" ht="66.75" customHeight="1" thickBot="1" x14ac:dyDescent="0.5">
      <c r="W68" s="456"/>
      <c r="X68" s="456"/>
      <c r="Y68" s="456"/>
      <c r="Z68" s="456"/>
      <c r="AA68" s="456"/>
      <c r="AB68" s="456"/>
      <c r="AC68" s="456"/>
      <c r="AD68" s="457"/>
      <c r="AE68" s="457"/>
      <c r="AF68" s="457"/>
      <c r="AG68" s="457"/>
      <c r="AH68" s="457"/>
      <c r="AI68" s="457"/>
      <c r="AJ68" s="457"/>
      <c r="AK68" s="457"/>
      <c r="AL68" s="457"/>
      <c r="AM68" s="457"/>
      <c r="AN68" s="457"/>
      <c r="AO68" s="457"/>
    </row>
    <row r="69" spans="2:58" s="258" customFormat="1" ht="40" customHeight="1" thickBot="1" x14ac:dyDescent="1.1000000000000001">
      <c r="B69" s="458" t="s">
        <v>181</v>
      </c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1181" t="s">
        <v>182</v>
      </c>
      <c r="U69" s="1182"/>
      <c r="V69" s="1182"/>
      <c r="W69" s="1182"/>
      <c r="X69" s="1182"/>
      <c r="Y69" s="1182"/>
      <c r="Z69" s="1182"/>
      <c r="AA69" s="1182"/>
      <c r="AB69" s="1182"/>
      <c r="AC69" s="1182"/>
      <c r="AD69" s="1183"/>
      <c r="AE69" s="1181" t="s">
        <v>183</v>
      </c>
      <c r="AF69" s="1182"/>
      <c r="AG69" s="1182"/>
      <c r="AH69" s="1182"/>
      <c r="AI69" s="1182"/>
      <c r="AJ69" s="1182"/>
      <c r="AK69" s="1182"/>
      <c r="AL69" s="1182"/>
      <c r="AM69" s="1182"/>
      <c r="AN69" s="1182"/>
      <c r="AO69" s="1182"/>
      <c r="AP69" s="1182"/>
      <c r="AQ69" s="1182"/>
      <c r="AR69" s="1182"/>
      <c r="AS69" s="1182"/>
      <c r="AT69" s="1182"/>
      <c r="AU69" s="1182"/>
      <c r="AV69" s="1182"/>
      <c r="AW69" s="1182"/>
      <c r="AX69" s="1182"/>
      <c r="AY69" s="1182"/>
      <c r="AZ69" s="1182"/>
      <c r="BA69" s="1182"/>
      <c r="BB69" s="1182"/>
      <c r="BC69" s="1182"/>
      <c r="BD69" s="1182"/>
      <c r="BE69" s="1183"/>
    </row>
    <row r="70" spans="2:58" s="258" customFormat="1" ht="40" customHeight="1" x14ac:dyDescent="1.05">
      <c r="B70" s="460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2"/>
      <c r="BD70" s="462"/>
      <c r="BE70" s="462"/>
    </row>
    <row r="71" spans="2:58" s="258" customFormat="1" ht="33.75" customHeight="1" x14ac:dyDescent="0.45"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V71" s="463"/>
      <c r="W71" s="463"/>
      <c r="X71" s="463"/>
      <c r="Y71" s="464"/>
      <c r="Z71" s="464"/>
      <c r="AA71" s="464"/>
      <c r="AB71" s="464"/>
      <c r="AC71" s="464"/>
      <c r="AD71" s="464"/>
      <c r="AE71" s="464"/>
      <c r="AF71" s="1184" t="s">
        <v>184</v>
      </c>
      <c r="AG71" s="1184"/>
      <c r="AH71" s="1184"/>
      <c r="AI71" s="1184"/>
      <c r="AJ71" s="1184"/>
      <c r="AK71" s="1184"/>
      <c r="AL71" s="1184"/>
      <c r="AM71" s="1184"/>
      <c r="AN71" s="1184"/>
      <c r="AO71" s="1184"/>
      <c r="AP71" s="1184"/>
      <c r="AQ71" s="1184"/>
      <c r="AR71" s="1184"/>
      <c r="AS71" s="1184"/>
      <c r="AT71" s="1184"/>
      <c r="AU71" s="1184"/>
      <c r="AV71" s="1184"/>
      <c r="AW71" s="1184"/>
      <c r="AX71" s="1184"/>
      <c r="AY71" s="1184"/>
      <c r="AZ71" s="1184"/>
      <c r="BA71" s="1184"/>
      <c r="BB71" s="1184"/>
      <c r="BC71" s="1184"/>
      <c r="BD71" s="465"/>
    </row>
    <row r="72" spans="2:58" s="466" customFormat="1" ht="64.5" customHeight="1" x14ac:dyDescent="1.05">
      <c r="U72" s="467"/>
      <c r="V72" s="468" t="s">
        <v>185</v>
      </c>
      <c r="W72" s="469"/>
      <c r="X72" s="470"/>
      <c r="Y72" s="471"/>
      <c r="Z72" s="471"/>
      <c r="AA72" s="472" t="s">
        <v>186</v>
      </c>
      <c r="AB72" s="473"/>
      <c r="AC72" s="472"/>
      <c r="AD72" s="474" t="s">
        <v>109</v>
      </c>
      <c r="AE72" s="475"/>
      <c r="AF72" s="476"/>
      <c r="AH72" s="477"/>
      <c r="AI72" s="477"/>
      <c r="AJ72" s="1185" t="s">
        <v>187</v>
      </c>
      <c r="AK72" s="1185"/>
      <c r="AL72" s="1185"/>
      <c r="AM72" s="1185"/>
      <c r="AN72" s="1185"/>
      <c r="AO72" s="1185"/>
      <c r="AP72" s="1185"/>
      <c r="AQ72" s="1185"/>
      <c r="AR72" s="470"/>
      <c r="AS72" s="470"/>
      <c r="AT72" s="471"/>
      <c r="AU72" s="472" t="s">
        <v>188</v>
      </c>
      <c r="AV72" s="472"/>
      <c r="AW72" s="472"/>
      <c r="AX72" s="475"/>
      <c r="AY72" s="472"/>
      <c r="AZ72" s="474" t="s">
        <v>109</v>
      </c>
      <c r="BA72" s="478"/>
    </row>
    <row r="73" spans="2:58" s="258" customFormat="1" ht="25" customHeight="1" x14ac:dyDescent="0.85">
      <c r="U73" s="479"/>
      <c r="V73" s="480"/>
      <c r="W73" s="469"/>
      <c r="X73" s="481"/>
      <c r="Y73" s="482"/>
      <c r="Z73" s="482"/>
      <c r="AA73" s="476"/>
      <c r="AB73" s="483"/>
      <c r="AC73" s="484"/>
      <c r="AD73" s="476"/>
      <c r="AE73" s="485"/>
      <c r="AF73" s="476"/>
      <c r="AH73" s="464"/>
      <c r="AI73" s="464"/>
      <c r="AJ73" s="464"/>
      <c r="AK73" s="466"/>
      <c r="AL73" s="466"/>
      <c r="AM73" s="466"/>
      <c r="AN73" s="464"/>
      <c r="AO73" s="486"/>
      <c r="AP73" s="469"/>
      <c r="AQ73" s="469"/>
      <c r="AR73" s="487"/>
      <c r="AS73" s="487"/>
      <c r="AT73" s="482"/>
      <c r="AU73" s="476"/>
      <c r="AV73" s="484"/>
      <c r="AW73" s="484"/>
      <c r="AX73" s="485"/>
      <c r="AY73" s="484"/>
      <c r="AZ73" s="476"/>
    </row>
    <row r="74" spans="2:58" s="488" customFormat="1" ht="39.75" customHeight="1" x14ac:dyDescent="0.55000000000000004">
      <c r="B74" s="1186" t="s">
        <v>189</v>
      </c>
      <c r="C74" s="1186"/>
      <c r="D74" s="1186"/>
      <c r="E74" s="1186"/>
      <c r="F74" s="1186"/>
      <c r="G74" s="1186"/>
      <c r="H74" s="1186"/>
      <c r="I74" s="1186"/>
      <c r="J74" s="1186"/>
      <c r="K74" s="1186"/>
      <c r="L74" s="1186"/>
      <c r="M74" s="1186"/>
      <c r="N74" s="1186"/>
      <c r="O74" s="1186"/>
      <c r="P74" s="1186"/>
      <c r="Q74" s="1186"/>
      <c r="R74" s="1186"/>
      <c r="S74" s="1186"/>
      <c r="T74" s="1186"/>
      <c r="U74" s="1186"/>
      <c r="V74" s="1186"/>
      <c r="W74" s="1186"/>
      <c r="X74" s="1186"/>
      <c r="Y74" s="1186"/>
      <c r="Z74" s="1186"/>
      <c r="AA74" s="1186"/>
      <c r="AB74" s="1186"/>
      <c r="AC74" s="1186"/>
      <c r="AE74" s="489"/>
      <c r="AF74" s="489"/>
      <c r="AH74" s="490"/>
      <c r="AI74" s="490"/>
      <c r="AJ74" s="490"/>
      <c r="AK74" s="490"/>
      <c r="AL74" s="490"/>
      <c r="AM74" s="490"/>
      <c r="AN74" s="490"/>
      <c r="AO74" s="489"/>
      <c r="AP74" s="491"/>
      <c r="AQ74" s="489"/>
      <c r="AS74" s="492"/>
      <c r="AU74" s="493"/>
      <c r="AW74" s="489"/>
      <c r="AX74" s="489"/>
      <c r="AY74" s="489"/>
      <c r="AZ74" s="489"/>
    </row>
    <row r="75" spans="2:58" s="258" customFormat="1" ht="14.25" customHeight="1" x14ac:dyDescent="0.45">
      <c r="V75" s="466"/>
      <c r="W75" s="466"/>
      <c r="X75" s="466"/>
      <c r="Y75" s="494"/>
      <c r="Z75" s="494"/>
      <c r="AA75" s="494"/>
      <c r="AB75" s="494"/>
      <c r="AC75" s="494"/>
      <c r="AD75" s="494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466"/>
      <c r="AT75" s="466"/>
      <c r="AU75" s="466"/>
      <c r="AV75" s="466"/>
      <c r="AW75" s="466"/>
      <c r="AX75" s="466"/>
      <c r="AY75" s="466"/>
      <c r="AZ75" s="466"/>
      <c r="BA75" s="466"/>
    </row>
    <row r="76" spans="2:58" s="258" customFormat="1" ht="60" customHeight="1" x14ac:dyDescent="1.9">
      <c r="B76" s="1187" t="s">
        <v>190</v>
      </c>
      <c r="C76" s="1188"/>
      <c r="D76" s="1188"/>
      <c r="E76" s="1188"/>
      <c r="F76" s="1188"/>
      <c r="G76" s="1188"/>
      <c r="H76" s="1188"/>
      <c r="I76" s="1188"/>
      <c r="J76" s="1188"/>
      <c r="K76" s="1188"/>
      <c r="L76" s="1188"/>
      <c r="M76" s="1188"/>
      <c r="N76" s="1188"/>
      <c r="O76" s="1188"/>
      <c r="P76" s="1188"/>
      <c r="Q76" s="1188"/>
      <c r="R76" s="1188"/>
      <c r="S76" s="1188"/>
      <c r="T76" s="1188"/>
      <c r="U76" s="1188"/>
      <c r="V76" s="1188"/>
      <c r="W76" s="1188"/>
      <c r="X76" s="1188"/>
      <c r="Y76" s="1188"/>
      <c r="Z76" s="1188"/>
      <c r="AA76" s="1188"/>
      <c r="AB76" s="1188"/>
      <c r="AC76" s="1188"/>
      <c r="AD76" s="494"/>
      <c r="AE76" s="464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466"/>
      <c r="AT76" s="495"/>
      <c r="AU76" s="495"/>
      <c r="AV76" s="495"/>
      <c r="AW76" s="495"/>
      <c r="AX76" s="495"/>
      <c r="AY76" s="495"/>
      <c r="AZ76" s="466"/>
      <c r="BA76" s="466"/>
      <c r="BF76" s="258" t="s">
        <v>191</v>
      </c>
    </row>
    <row r="77" spans="2:58" ht="90" customHeight="1" x14ac:dyDescent="0.45"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</row>
    <row r="80" spans="2:58" ht="81.75" customHeight="1" x14ac:dyDescent="0.4"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</row>
  </sheetData>
  <mergeCells count="166">
    <mergeCell ref="B1:BA1"/>
    <mergeCell ref="B2:BA2"/>
    <mergeCell ref="B3:BA3"/>
    <mergeCell ref="T4:U4"/>
    <mergeCell ref="X4:AO4"/>
    <mergeCell ref="B5:V5"/>
    <mergeCell ref="X5:AQ5"/>
    <mergeCell ref="AZ5:BE5"/>
    <mergeCell ref="T8:V8"/>
    <mergeCell ref="W8:AC8"/>
    <mergeCell ref="AD8:AS8"/>
    <mergeCell ref="AZ8:BE8"/>
    <mergeCell ref="W9:AA9"/>
    <mergeCell ref="AE9:AS9"/>
    <mergeCell ref="W6:AB6"/>
    <mergeCell ref="AD6:AS6"/>
    <mergeCell ref="AZ6:BE6"/>
    <mergeCell ref="A7:V7"/>
    <mergeCell ref="W7:AB7"/>
    <mergeCell ref="AE7:AS7"/>
    <mergeCell ref="AZ7:BE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AE11:AF13"/>
    <mergeCell ref="AG11:AN13"/>
    <mergeCell ref="AO11:AO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B19:BE19"/>
    <mergeCell ref="BI19:BI21"/>
    <mergeCell ref="B20:BE20"/>
    <mergeCell ref="T21:V21"/>
    <mergeCell ref="W21:AD21"/>
    <mergeCell ref="T22:V22"/>
    <mergeCell ref="W22:AC22"/>
    <mergeCell ref="BK15:BK17"/>
    <mergeCell ref="AX16:AX17"/>
    <mergeCell ref="AY16:BA16"/>
    <mergeCell ref="BB16:BB17"/>
    <mergeCell ref="BC16:BE16"/>
    <mergeCell ref="T18:V18"/>
    <mergeCell ref="W18:AD18"/>
    <mergeCell ref="B11:B17"/>
    <mergeCell ref="T11:V17"/>
    <mergeCell ref="W11:AD17"/>
    <mergeCell ref="T27:V27"/>
    <mergeCell ref="W27:AC27"/>
    <mergeCell ref="T28:V28"/>
    <mergeCell ref="W28:AC28"/>
    <mergeCell ref="T29:V29"/>
    <mergeCell ref="W29:AC29"/>
    <mergeCell ref="T23:V23"/>
    <mergeCell ref="W23:AC23"/>
    <mergeCell ref="B24:AD24"/>
    <mergeCell ref="B25:BE25"/>
    <mergeCell ref="T26:V26"/>
    <mergeCell ref="W26:AD26"/>
    <mergeCell ref="T33:V33"/>
    <mergeCell ref="W33:AC33"/>
    <mergeCell ref="B34:AD34"/>
    <mergeCell ref="B35:AD35"/>
    <mergeCell ref="B36:BE36"/>
    <mergeCell ref="B37:BE37"/>
    <mergeCell ref="T30:V30"/>
    <mergeCell ref="W30:AC30"/>
    <mergeCell ref="T31:V31"/>
    <mergeCell ref="W31:AC31"/>
    <mergeCell ref="T32:V32"/>
    <mergeCell ref="W32:AC32"/>
    <mergeCell ref="T41:U41"/>
    <mergeCell ref="W41:AC41"/>
    <mergeCell ref="T42:V42"/>
    <mergeCell ref="W42:AC42"/>
    <mergeCell ref="T43:U43"/>
    <mergeCell ref="W43:AC43"/>
    <mergeCell ref="T38:V38"/>
    <mergeCell ref="W38:AD38"/>
    <mergeCell ref="T39:U39"/>
    <mergeCell ref="W39:AC39"/>
    <mergeCell ref="T40:U40"/>
    <mergeCell ref="W40:AC40"/>
    <mergeCell ref="T47:U47"/>
    <mergeCell ref="W47:AC47"/>
    <mergeCell ref="T48:U48"/>
    <mergeCell ref="W48:AC48"/>
    <mergeCell ref="T49:U49"/>
    <mergeCell ref="W49:AC49"/>
    <mergeCell ref="T44:U44"/>
    <mergeCell ref="W44:AC44"/>
    <mergeCell ref="T45:U45"/>
    <mergeCell ref="W45:AC45"/>
    <mergeCell ref="T46:V46"/>
    <mergeCell ref="W46:AC46"/>
    <mergeCell ref="T55:V55"/>
    <mergeCell ref="W55:AC55"/>
    <mergeCell ref="T56:U56"/>
    <mergeCell ref="W56:AC56"/>
    <mergeCell ref="T57:AC57"/>
    <mergeCell ref="B58:AD58"/>
    <mergeCell ref="T50:U50"/>
    <mergeCell ref="W50:AC50"/>
    <mergeCell ref="T51:AC51"/>
    <mergeCell ref="T52:BE52"/>
    <mergeCell ref="T53:V53"/>
    <mergeCell ref="T54:U54"/>
    <mergeCell ref="W54:AC54"/>
    <mergeCell ref="B59:AD59"/>
    <mergeCell ref="B60:B67"/>
    <mergeCell ref="U60:V60"/>
    <mergeCell ref="AB60:AD67"/>
    <mergeCell ref="AE60:AO60"/>
    <mergeCell ref="AX60:BA60"/>
    <mergeCell ref="U63:V63"/>
    <mergeCell ref="AE63:AO63"/>
    <mergeCell ref="AX63:BA63"/>
    <mergeCell ref="AE66:AO66"/>
    <mergeCell ref="BB60:BE60"/>
    <mergeCell ref="U61:V61"/>
    <mergeCell ref="AE61:AO61"/>
    <mergeCell ref="AX61:BA61"/>
    <mergeCell ref="BB61:BE61"/>
    <mergeCell ref="U62:V62"/>
    <mergeCell ref="AE62:AO62"/>
    <mergeCell ref="AX62:BA62"/>
    <mergeCell ref="BB62:BE62"/>
    <mergeCell ref="BB63:BE63"/>
    <mergeCell ref="T64:U64"/>
    <mergeCell ref="AE64:AO64"/>
    <mergeCell ref="AX64:BA64"/>
    <mergeCell ref="BB64:BE64"/>
    <mergeCell ref="T65:U65"/>
    <mergeCell ref="AE65:AO65"/>
    <mergeCell ref="AX65:BA65"/>
    <mergeCell ref="BB65:BE65"/>
    <mergeCell ref="T69:AD69"/>
    <mergeCell ref="AE69:BE69"/>
    <mergeCell ref="AF71:BC71"/>
    <mergeCell ref="AJ72:AQ72"/>
    <mergeCell ref="B74:AC74"/>
    <mergeCell ref="B76:AC76"/>
    <mergeCell ref="AX66:BA66"/>
    <mergeCell ref="BB66:BE66"/>
    <mergeCell ref="T67:V67"/>
    <mergeCell ref="AE67:AO67"/>
    <mergeCell ref="AX67:BA67"/>
    <mergeCell ref="BB67:BE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3"/>
  <sheetViews>
    <sheetView zoomScale="30" zoomScaleNormal="30" workbookViewId="0">
      <selection activeCell="B3" sqref="B3:BA3"/>
    </sheetView>
  </sheetViews>
  <sheetFormatPr defaultColWidth="9.62890625" defaultRowHeight="12.3" x14ac:dyDescent="0.4"/>
  <cols>
    <col min="1" max="1" width="22.20703125" style="223" customWidth="1"/>
    <col min="2" max="2" width="15" style="223" customWidth="1"/>
    <col min="3" max="19" width="5.9453125" style="223" hidden="1" customWidth="1"/>
    <col min="20" max="20" width="45.3125" style="223" customWidth="1"/>
    <col min="21" max="21" width="62.3671875" style="232" customWidth="1"/>
    <col min="22" max="22" width="25.3125" style="233" customWidth="1"/>
    <col min="23" max="23" width="12.05078125" style="496" customWidth="1"/>
    <col min="24" max="24" width="24.3671875" style="247" customWidth="1"/>
    <col min="25" max="25" width="16.1015625" style="247" customWidth="1"/>
    <col min="26" max="27" width="12.05078125" style="247" customWidth="1"/>
    <col min="28" max="28" width="15.83984375" style="247" customWidth="1"/>
    <col min="29" max="29" width="11.5234375" style="247" customWidth="1"/>
    <col min="30" max="30" width="12.05078125" style="249" hidden="1" customWidth="1"/>
    <col min="31" max="31" width="15.83984375" style="249" customWidth="1"/>
    <col min="32" max="32" width="17.3125" style="249" customWidth="1"/>
    <col min="33" max="33" width="17.47265625" style="249" customWidth="1"/>
    <col min="34" max="34" width="16.1015625" style="249" customWidth="1"/>
    <col min="35" max="35" width="13.5234375" style="249" customWidth="1"/>
    <col min="36" max="36" width="14.20703125" style="249" customWidth="1"/>
    <col min="37" max="37" width="16.1015625" style="249" customWidth="1"/>
    <col min="38" max="38" width="15.578125" style="249" customWidth="1"/>
    <col min="39" max="39" width="12.83984375" style="249" customWidth="1"/>
    <col min="40" max="40" width="18" style="249" customWidth="1"/>
    <col min="41" max="41" width="16.62890625" style="249" customWidth="1"/>
    <col min="42" max="42" width="10.15625" style="223" customWidth="1"/>
    <col min="43" max="43" width="11.20703125" style="223" customWidth="1"/>
    <col min="44" max="49" width="10.15625" style="223" customWidth="1"/>
    <col min="50" max="50" width="15.9453125" style="223" customWidth="1"/>
    <col min="51" max="51" width="13" style="223" customWidth="1"/>
    <col min="52" max="53" width="13.26171875" style="223" customWidth="1"/>
    <col min="54" max="54" width="20.05078125" style="223" customWidth="1"/>
    <col min="55" max="55" width="15.83984375" style="223" customWidth="1"/>
    <col min="56" max="56" width="17.83984375" style="223" customWidth="1"/>
    <col min="57" max="57" width="13.68359375" style="223" customWidth="1"/>
    <col min="58" max="58" width="7.83984375" style="223" customWidth="1"/>
    <col min="59" max="59" width="9.62890625" style="223" customWidth="1"/>
    <col min="60" max="60" width="1.1015625" style="223" customWidth="1"/>
    <col min="61" max="256" width="9.62890625" style="223"/>
    <col min="257" max="257" width="22.20703125" style="223" customWidth="1"/>
    <col min="258" max="258" width="15" style="223" customWidth="1"/>
    <col min="259" max="275" width="0" style="223" hidden="1" customWidth="1"/>
    <col min="276" max="276" width="45.3125" style="223" customWidth="1"/>
    <col min="277" max="277" width="62.3671875" style="223" customWidth="1"/>
    <col min="278" max="278" width="25.3125" style="223" customWidth="1"/>
    <col min="279" max="279" width="12.05078125" style="223" customWidth="1"/>
    <col min="280" max="280" width="24.3671875" style="223" customWidth="1"/>
    <col min="281" max="281" width="16.1015625" style="223" customWidth="1"/>
    <col min="282" max="283" width="12.05078125" style="223" customWidth="1"/>
    <col min="284" max="284" width="15.83984375" style="223" customWidth="1"/>
    <col min="285" max="285" width="11.5234375" style="223" customWidth="1"/>
    <col min="286" max="286" width="0" style="223" hidden="1" customWidth="1"/>
    <col min="287" max="287" width="15.83984375" style="223" customWidth="1"/>
    <col min="288" max="288" width="17.3125" style="223" customWidth="1"/>
    <col min="289" max="289" width="17.47265625" style="223" customWidth="1"/>
    <col min="290" max="290" width="16.1015625" style="223" customWidth="1"/>
    <col min="291" max="291" width="13.5234375" style="223" customWidth="1"/>
    <col min="292" max="292" width="14.20703125" style="223" customWidth="1"/>
    <col min="293" max="293" width="16.1015625" style="223" customWidth="1"/>
    <col min="294" max="294" width="15.578125" style="223" customWidth="1"/>
    <col min="295" max="295" width="12.83984375" style="223" customWidth="1"/>
    <col min="296" max="296" width="18" style="223" customWidth="1"/>
    <col min="297" max="297" width="16.62890625" style="223" customWidth="1"/>
    <col min="298" max="298" width="10.15625" style="223" customWidth="1"/>
    <col min="299" max="299" width="11.20703125" style="223" customWidth="1"/>
    <col min="300" max="305" width="10.15625" style="223" customWidth="1"/>
    <col min="306" max="306" width="15.9453125" style="223" customWidth="1"/>
    <col min="307" max="307" width="13" style="223" customWidth="1"/>
    <col min="308" max="309" width="13.26171875" style="223" customWidth="1"/>
    <col min="310" max="310" width="20.05078125" style="223" customWidth="1"/>
    <col min="311" max="311" width="15.83984375" style="223" customWidth="1"/>
    <col min="312" max="312" width="17.83984375" style="223" customWidth="1"/>
    <col min="313" max="313" width="13.68359375" style="223" customWidth="1"/>
    <col min="314" max="314" width="7.83984375" style="223" customWidth="1"/>
    <col min="315" max="315" width="9.62890625" style="223" customWidth="1"/>
    <col min="316" max="316" width="1.1015625" style="223" customWidth="1"/>
    <col min="317" max="512" width="9.62890625" style="223"/>
    <col min="513" max="513" width="22.20703125" style="223" customWidth="1"/>
    <col min="514" max="514" width="15" style="223" customWidth="1"/>
    <col min="515" max="531" width="0" style="223" hidden="1" customWidth="1"/>
    <col min="532" max="532" width="45.3125" style="223" customWidth="1"/>
    <col min="533" max="533" width="62.3671875" style="223" customWidth="1"/>
    <col min="534" max="534" width="25.3125" style="223" customWidth="1"/>
    <col min="535" max="535" width="12.05078125" style="223" customWidth="1"/>
    <col min="536" max="536" width="24.3671875" style="223" customWidth="1"/>
    <col min="537" max="537" width="16.1015625" style="223" customWidth="1"/>
    <col min="538" max="539" width="12.05078125" style="223" customWidth="1"/>
    <col min="540" max="540" width="15.83984375" style="223" customWidth="1"/>
    <col min="541" max="541" width="11.5234375" style="223" customWidth="1"/>
    <col min="542" max="542" width="0" style="223" hidden="1" customWidth="1"/>
    <col min="543" max="543" width="15.83984375" style="223" customWidth="1"/>
    <col min="544" max="544" width="17.3125" style="223" customWidth="1"/>
    <col min="545" max="545" width="17.47265625" style="223" customWidth="1"/>
    <col min="546" max="546" width="16.1015625" style="223" customWidth="1"/>
    <col min="547" max="547" width="13.5234375" style="223" customWidth="1"/>
    <col min="548" max="548" width="14.20703125" style="223" customWidth="1"/>
    <col min="549" max="549" width="16.1015625" style="223" customWidth="1"/>
    <col min="550" max="550" width="15.578125" style="223" customWidth="1"/>
    <col min="551" max="551" width="12.83984375" style="223" customWidth="1"/>
    <col min="552" max="552" width="18" style="223" customWidth="1"/>
    <col min="553" max="553" width="16.62890625" style="223" customWidth="1"/>
    <col min="554" max="554" width="10.15625" style="223" customWidth="1"/>
    <col min="555" max="555" width="11.20703125" style="223" customWidth="1"/>
    <col min="556" max="561" width="10.15625" style="223" customWidth="1"/>
    <col min="562" max="562" width="15.9453125" style="223" customWidth="1"/>
    <col min="563" max="563" width="13" style="223" customWidth="1"/>
    <col min="564" max="565" width="13.26171875" style="223" customWidth="1"/>
    <col min="566" max="566" width="20.05078125" style="223" customWidth="1"/>
    <col min="567" max="567" width="15.83984375" style="223" customWidth="1"/>
    <col min="568" max="568" width="17.83984375" style="223" customWidth="1"/>
    <col min="569" max="569" width="13.68359375" style="223" customWidth="1"/>
    <col min="570" max="570" width="7.83984375" style="223" customWidth="1"/>
    <col min="571" max="571" width="9.62890625" style="223" customWidth="1"/>
    <col min="572" max="572" width="1.1015625" style="223" customWidth="1"/>
    <col min="573" max="768" width="9.62890625" style="223"/>
    <col min="769" max="769" width="22.20703125" style="223" customWidth="1"/>
    <col min="770" max="770" width="15" style="223" customWidth="1"/>
    <col min="771" max="787" width="0" style="223" hidden="1" customWidth="1"/>
    <col min="788" max="788" width="45.3125" style="223" customWidth="1"/>
    <col min="789" max="789" width="62.3671875" style="223" customWidth="1"/>
    <col min="790" max="790" width="25.3125" style="223" customWidth="1"/>
    <col min="791" max="791" width="12.05078125" style="223" customWidth="1"/>
    <col min="792" max="792" width="24.3671875" style="223" customWidth="1"/>
    <col min="793" max="793" width="16.1015625" style="223" customWidth="1"/>
    <col min="794" max="795" width="12.05078125" style="223" customWidth="1"/>
    <col min="796" max="796" width="15.83984375" style="223" customWidth="1"/>
    <col min="797" max="797" width="11.5234375" style="223" customWidth="1"/>
    <col min="798" max="798" width="0" style="223" hidden="1" customWidth="1"/>
    <col min="799" max="799" width="15.83984375" style="223" customWidth="1"/>
    <col min="800" max="800" width="17.3125" style="223" customWidth="1"/>
    <col min="801" max="801" width="17.47265625" style="223" customWidth="1"/>
    <col min="802" max="802" width="16.1015625" style="223" customWidth="1"/>
    <col min="803" max="803" width="13.5234375" style="223" customWidth="1"/>
    <col min="804" max="804" width="14.20703125" style="223" customWidth="1"/>
    <col min="805" max="805" width="16.1015625" style="223" customWidth="1"/>
    <col min="806" max="806" width="15.578125" style="223" customWidth="1"/>
    <col min="807" max="807" width="12.83984375" style="223" customWidth="1"/>
    <col min="808" max="808" width="18" style="223" customWidth="1"/>
    <col min="809" max="809" width="16.62890625" style="223" customWidth="1"/>
    <col min="810" max="810" width="10.15625" style="223" customWidth="1"/>
    <col min="811" max="811" width="11.20703125" style="223" customWidth="1"/>
    <col min="812" max="817" width="10.15625" style="223" customWidth="1"/>
    <col min="818" max="818" width="15.9453125" style="223" customWidth="1"/>
    <col min="819" max="819" width="13" style="223" customWidth="1"/>
    <col min="820" max="821" width="13.26171875" style="223" customWidth="1"/>
    <col min="822" max="822" width="20.05078125" style="223" customWidth="1"/>
    <col min="823" max="823" width="15.83984375" style="223" customWidth="1"/>
    <col min="824" max="824" width="17.83984375" style="223" customWidth="1"/>
    <col min="825" max="825" width="13.68359375" style="223" customWidth="1"/>
    <col min="826" max="826" width="7.83984375" style="223" customWidth="1"/>
    <col min="827" max="827" width="9.62890625" style="223" customWidth="1"/>
    <col min="828" max="828" width="1.1015625" style="223" customWidth="1"/>
    <col min="829" max="1024" width="9.62890625" style="223"/>
    <col min="1025" max="1025" width="22.20703125" style="223" customWidth="1"/>
    <col min="1026" max="1026" width="15" style="223" customWidth="1"/>
    <col min="1027" max="1043" width="0" style="223" hidden="1" customWidth="1"/>
    <col min="1044" max="1044" width="45.3125" style="223" customWidth="1"/>
    <col min="1045" max="1045" width="62.3671875" style="223" customWidth="1"/>
    <col min="1046" max="1046" width="25.3125" style="223" customWidth="1"/>
    <col min="1047" max="1047" width="12.05078125" style="223" customWidth="1"/>
    <col min="1048" max="1048" width="24.3671875" style="223" customWidth="1"/>
    <col min="1049" max="1049" width="16.1015625" style="223" customWidth="1"/>
    <col min="1050" max="1051" width="12.05078125" style="223" customWidth="1"/>
    <col min="1052" max="1052" width="15.83984375" style="223" customWidth="1"/>
    <col min="1053" max="1053" width="11.5234375" style="223" customWidth="1"/>
    <col min="1054" max="1054" width="0" style="223" hidden="1" customWidth="1"/>
    <col min="1055" max="1055" width="15.83984375" style="223" customWidth="1"/>
    <col min="1056" max="1056" width="17.3125" style="223" customWidth="1"/>
    <col min="1057" max="1057" width="17.47265625" style="223" customWidth="1"/>
    <col min="1058" max="1058" width="16.1015625" style="223" customWidth="1"/>
    <col min="1059" max="1059" width="13.5234375" style="223" customWidth="1"/>
    <col min="1060" max="1060" width="14.20703125" style="223" customWidth="1"/>
    <col min="1061" max="1061" width="16.1015625" style="223" customWidth="1"/>
    <col min="1062" max="1062" width="15.578125" style="223" customWidth="1"/>
    <col min="1063" max="1063" width="12.83984375" style="223" customWidth="1"/>
    <col min="1064" max="1064" width="18" style="223" customWidth="1"/>
    <col min="1065" max="1065" width="16.62890625" style="223" customWidth="1"/>
    <col min="1066" max="1066" width="10.15625" style="223" customWidth="1"/>
    <col min="1067" max="1067" width="11.20703125" style="223" customWidth="1"/>
    <col min="1068" max="1073" width="10.15625" style="223" customWidth="1"/>
    <col min="1074" max="1074" width="15.9453125" style="223" customWidth="1"/>
    <col min="1075" max="1075" width="13" style="223" customWidth="1"/>
    <col min="1076" max="1077" width="13.26171875" style="223" customWidth="1"/>
    <col min="1078" max="1078" width="20.05078125" style="223" customWidth="1"/>
    <col min="1079" max="1079" width="15.83984375" style="223" customWidth="1"/>
    <col min="1080" max="1080" width="17.83984375" style="223" customWidth="1"/>
    <col min="1081" max="1081" width="13.68359375" style="223" customWidth="1"/>
    <col min="1082" max="1082" width="7.83984375" style="223" customWidth="1"/>
    <col min="1083" max="1083" width="9.62890625" style="223" customWidth="1"/>
    <col min="1084" max="1084" width="1.1015625" style="223" customWidth="1"/>
    <col min="1085" max="1280" width="9.62890625" style="223"/>
    <col min="1281" max="1281" width="22.20703125" style="223" customWidth="1"/>
    <col min="1282" max="1282" width="15" style="223" customWidth="1"/>
    <col min="1283" max="1299" width="0" style="223" hidden="1" customWidth="1"/>
    <col min="1300" max="1300" width="45.3125" style="223" customWidth="1"/>
    <col min="1301" max="1301" width="62.3671875" style="223" customWidth="1"/>
    <col min="1302" max="1302" width="25.3125" style="223" customWidth="1"/>
    <col min="1303" max="1303" width="12.05078125" style="223" customWidth="1"/>
    <col min="1304" max="1304" width="24.3671875" style="223" customWidth="1"/>
    <col min="1305" max="1305" width="16.1015625" style="223" customWidth="1"/>
    <col min="1306" max="1307" width="12.05078125" style="223" customWidth="1"/>
    <col min="1308" max="1308" width="15.83984375" style="223" customWidth="1"/>
    <col min="1309" max="1309" width="11.5234375" style="223" customWidth="1"/>
    <col min="1310" max="1310" width="0" style="223" hidden="1" customWidth="1"/>
    <col min="1311" max="1311" width="15.83984375" style="223" customWidth="1"/>
    <col min="1312" max="1312" width="17.3125" style="223" customWidth="1"/>
    <col min="1313" max="1313" width="17.47265625" style="223" customWidth="1"/>
    <col min="1314" max="1314" width="16.1015625" style="223" customWidth="1"/>
    <col min="1315" max="1315" width="13.5234375" style="223" customWidth="1"/>
    <col min="1316" max="1316" width="14.20703125" style="223" customWidth="1"/>
    <col min="1317" max="1317" width="16.1015625" style="223" customWidth="1"/>
    <col min="1318" max="1318" width="15.578125" style="223" customWidth="1"/>
    <col min="1319" max="1319" width="12.83984375" style="223" customWidth="1"/>
    <col min="1320" max="1320" width="18" style="223" customWidth="1"/>
    <col min="1321" max="1321" width="16.62890625" style="223" customWidth="1"/>
    <col min="1322" max="1322" width="10.15625" style="223" customWidth="1"/>
    <col min="1323" max="1323" width="11.20703125" style="223" customWidth="1"/>
    <col min="1324" max="1329" width="10.15625" style="223" customWidth="1"/>
    <col min="1330" max="1330" width="15.9453125" style="223" customWidth="1"/>
    <col min="1331" max="1331" width="13" style="223" customWidth="1"/>
    <col min="1332" max="1333" width="13.26171875" style="223" customWidth="1"/>
    <col min="1334" max="1334" width="20.05078125" style="223" customWidth="1"/>
    <col min="1335" max="1335" width="15.83984375" style="223" customWidth="1"/>
    <col min="1336" max="1336" width="17.83984375" style="223" customWidth="1"/>
    <col min="1337" max="1337" width="13.68359375" style="223" customWidth="1"/>
    <col min="1338" max="1338" width="7.83984375" style="223" customWidth="1"/>
    <col min="1339" max="1339" width="9.62890625" style="223" customWidth="1"/>
    <col min="1340" max="1340" width="1.1015625" style="223" customWidth="1"/>
    <col min="1341" max="1536" width="9.62890625" style="223"/>
    <col min="1537" max="1537" width="22.20703125" style="223" customWidth="1"/>
    <col min="1538" max="1538" width="15" style="223" customWidth="1"/>
    <col min="1539" max="1555" width="0" style="223" hidden="1" customWidth="1"/>
    <col min="1556" max="1556" width="45.3125" style="223" customWidth="1"/>
    <col min="1557" max="1557" width="62.3671875" style="223" customWidth="1"/>
    <col min="1558" max="1558" width="25.3125" style="223" customWidth="1"/>
    <col min="1559" max="1559" width="12.05078125" style="223" customWidth="1"/>
    <col min="1560" max="1560" width="24.3671875" style="223" customWidth="1"/>
    <col min="1561" max="1561" width="16.1015625" style="223" customWidth="1"/>
    <col min="1562" max="1563" width="12.05078125" style="223" customWidth="1"/>
    <col min="1564" max="1564" width="15.83984375" style="223" customWidth="1"/>
    <col min="1565" max="1565" width="11.5234375" style="223" customWidth="1"/>
    <col min="1566" max="1566" width="0" style="223" hidden="1" customWidth="1"/>
    <col min="1567" max="1567" width="15.83984375" style="223" customWidth="1"/>
    <col min="1568" max="1568" width="17.3125" style="223" customWidth="1"/>
    <col min="1569" max="1569" width="17.47265625" style="223" customWidth="1"/>
    <col min="1570" max="1570" width="16.1015625" style="223" customWidth="1"/>
    <col min="1571" max="1571" width="13.5234375" style="223" customWidth="1"/>
    <col min="1572" max="1572" width="14.20703125" style="223" customWidth="1"/>
    <col min="1573" max="1573" width="16.1015625" style="223" customWidth="1"/>
    <col min="1574" max="1574" width="15.578125" style="223" customWidth="1"/>
    <col min="1575" max="1575" width="12.83984375" style="223" customWidth="1"/>
    <col min="1576" max="1576" width="18" style="223" customWidth="1"/>
    <col min="1577" max="1577" width="16.62890625" style="223" customWidth="1"/>
    <col min="1578" max="1578" width="10.15625" style="223" customWidth="1"/>
    <col min="1579" max="1579" width="11.20703125" style="223" customWidth="1"/>
    <col min="1580" max="1585" width="10.15625" style="223" customWidth="1"/>
    <col min="1586" max="1586" width="15.9453125" style="223" customWidth="1"/>
    <col min="1587" max="1587" width="13" style="223" customWidth="1"/>
    <col min="1588" max="1589" width="13.26171875" style="223" customWidth="1"/>
    <col min="1590" max="1590" width="20.05078125" style="223" customWidth="1"/>
    <col min="1591" max="1591" width="15.83984375" style="223" customWidth="1"/>
    <col min="1592" max="1592" width="17.83984375" style="223" customWidth="1"/>
    <col min="1593" max="1593" width="13.68359375" style="223" customWidth="1"/>
    <col min="1594" max="1594" width="7.83984375" style="223" customWidth="1"/>
    <col min="1595" max="1595" width="9.62890625" style="223" customWidth="1"/>
    <col min="1596" max="1596" width="1.1015625" style="223" customWidth="1"/>
    <col min="1597" max="1792" width="9.62890625" style="223"/>
    <col min="1793" max="1793" width="22.20703125" style="223" customWidth="1"/>
    <col min="1794" max="1794" width="15" style="223" customWidth="1"/>
    <col min="1795" max="1811" width="0" style="223" hidden="1" customWidth="1"/>
    <col min="1812" max="1812" width="45.3125" style="223" customWidth="1"/>
    <col min="1813" max="1813" width="62.3671875" style="223" customWidth="1"/>
    <col min="1814" max="1814" width="25.3125" style="223" customWidth="1"/>
    <col min="1815" max="1815" width="12.05078125" style="223" customWidth="1"/>
    <col min="1816" max="1816" width="24.3671875" style="223" customWidth="1"/>
    <col min="1817" max="1817" width="16.1015625" style="223" customWidth="1"/>
    <col min="1818" max="1819" width="12.05078125" style="223" customWidth="1"/>
    <col min="1820" max="1820" width="15.83984375" style="223" customWidth="1"/>
    <col min="1821" max="1821" width="11.5234375" style="223" customWidth="1"/>
    <col min="1822" max="1822" width="0" style="223" hidden="1" customWidth="1"/>
    <col min="1823" max="1823" width="15.83984375" style="223" customWidth="1"/>
    <col min="1824" max="1824" width="17.3125" style="223" customWidth="1"/>
    <col min="1825" max="1825" width="17.47265625" style="223" customWidth="1"/>
    <col min="1826" max="1826" width="16.1015625" style="223" customWidth="1"/>
    <col min="1827" max="1827" width="13.5234375" style="223" customWidth="1"/>
    <col min="1828" max="1828" width="14.20703125" style="223" customWidth="1"/>
    <col min="1829" max="1829" width="16.1015625" style="223" customWidth="1"/>
    <col min="1830" max="1830" width="15.578125" style="223" customWidth="1"/>
    <col min="1831" max="1831" width="12.83984375" style="223" customWidth="1"/>
    <col min="1832" max="1832" width="18" style="223" customWidth="1"/>
    <col min="1833" max="1833" width="16.62890625" style="223" customWidth="1"/>
    <col min="1834" max="1834" width="10.15625" style="223" customWidth="1"/>
    <col min="1835" max="1835" width="11.20703125" style="223" customWidth="1"/>
    <col min="1836" max="1841" width="10.15625" style="223" customWidth="1"/>
    <col min="1842" max="1842" width="15.9453125" style="223" customWidth="1"/>
    <col min="1843" max="1843" width="13" style="223" customWidth="1"/>
    <col min="1844" max="1845" width="13.26171875" style="223" customWidth="1"/>
    <col min="1846" max="1846" width="20.05078125" style="223" customWidth="1"/>
    <col min="1847" max="1847" width="15.83984375" style="223" customWidth="1"/>
    <col min="1848" max="1848" width="17.83984375" style="223" customWidth="1"/>
    <col min="1849" max="1849" width="13.68359375" style="223" customWidth="1"/>
    <col min="1850" max="1850" width="7.83984375" style="223" customWidth="1"/>
    <col min="1851" max="1851" width="9.62890625" style="223" customWidth="1"/>
    <col min="1852" max="1852" width="1.1015625" style="223" customWidth="1"/>
    <col min="1853" max="2048" width="9.62890625" style="223"/>
    <col min="2049" max="2049" width="22.20703125" style="223" customWidth="1"/>
    <col min="2050" max="2050" width="15" style="223" customWidth="1"/>
    <col min="2051" max="2067" width="0" style="223" hidden="1" customWidth="1"/>
    <col min="2068" max="2068" width="45.3125" style="223" customWidth="1"/>
    <col min="2069" max="2069" width="62.3671875" style="223" customWidth="1"/>
    <col min="2070" max="2070" width="25.3125" style="223" customWidth="1"/>
    <col min="2071" max="2071" width="12.05078125" style="223" customWidth="1"/>
    <col min="2072" max="2072" width="24.3671875" style="223" customWidth="1"/>
    <col min="2073" max="2073" width="16.1015625" style="223" customWidth="1"/>
    <col min="2074" max="2075" width="12.05078125" style="223" customWidth="1"/>
    <col min="2076" max="2076" width="15.83984375" style="223" customWidth="1"/>
    <col min="2077" max="2077" width="11.5234375" style="223" customWidth="1"/>
    <col min="2078" max="2078" width="0" style="223" hidden="1" customWidth="1"/>
    <col min="2079" max="2079" width="15.83984375" style="223" customWidth="1"/>
    <col min="2080" max="2080" width="17.3125" style="223" customWidth="1"/>
    <col min="2081" max="2081" width="17.47265625" style="223" customWidth="1"/>
    <col min="2082" max="2082" width="16.1015625" style="223" customWidth="1"/>
    <col min="2083" max="2083" width="13.5234375" style="223" customWidth="1"/>
    <col min="2084" max="2084" width="14.20703125" style="223" customWidth="1"/>
    <col min="2085" max="2085" width="16.1015625" style="223" customWidth="1"/>
    <col min="2086" max="2086" width="15.578125" style="223" customWidth="1"/>
    <col min="2087" max="2087" width="12.83984375" style="223" customWidth="1"/>
    <col min="2088" max="2088" width="18" style="223" customWidth="1"/>
    <col min="2089" max="2089" width="16.62890625" style="223" customWidth="1"/>
    <col min="2090" max="2090" width="10.15625" style="223" customWidth="1"/>
    <col min="2091" max="2091" width="11.20703125" style="223" customWidth="1"/>
    <col min="2092" max="2097" width="10.15625" style="223" customWidth="1"/>
    <col min="2098" max="2098" width="15.9453125" style="223" customWidth="1"/>
    <col min="2099" max="2099" width="13" style="223" customWidth="1"/>
    <col min="2100" max="2101" width="13.26171875" style="223" customWidth="1"/>
    <col min="2102" max="2102" width="20.05078125" style="223" customWidth="1"/>
    <col min="2103" max="2103" width="15.83984375" style="223" customWidth="1"/>
    <col min="2104" max="2104" width="17.83984375" style="223" customWidth="1"/>
    <col min="2105" max="2105" width="13.68359375" style="223" customWidth="1"/>
    <col min="2106" max="2106" width="7.83984375" style="223" customWidth="1"/>
    <col min="2107" max="2107" width="9.62890625" style="223" customWidth="1"/>
    <col min="2108" max="2108" width="1.1015625" style="223" customWidth="1"/>
    <col min="2109" max="2304" width="9.62890625" style="223"/>
    <col min="2305" max="2305" width="22.20703125" style="223" customWidth="1"/>
    <col min="2306" max="2306" width="15" style="223" customWidth="1"/>
    <col min="2307" max="2323" width="0" style="223" hidden="1" customWidth="1"/>
    <col min="2324" max="2324" width="45.3125" style="223" customWidth="1"/>
    <col min="2325" max="2325" width="62.3671875" style="223" customWidth="1"/>
    <col min="2326" max="2326" width="25.3125" style="223" customWidth="1"/>
    <col min="2327" max="2327" width="12.05078125" style="223" customWidth="1"/>
    <col min="2328" max="2328" width="24.3671875" style="223" customWidth="1"/>
    <col min="2329" max="2329" width="16.1015625" style="223" customWidth="1"/>
    <col min="2330" max="2331" width="12.05078125" style="223" customWidth="1"/>
    <col min="2332" max="2332" width="15.83984375" style="223" customWidth="1"/>
    <col min="2333" max="2333" width="11.5234375" style="223" customWidth="1"/>
    <col min="2334" max="2334" width="0" style="223" hidden="1" customWidth="1"/>
    <col min="2335" max="2335" width="15.83984375" style="223" customWidth="1"/>
    <col min="2336" max="2336" width="17.3125" style="223" customWidth="1"/>
    <col min="2337" max="2337" width="17.47265625" style="223" customWidth="1"/>
    <col min="2338" max="2338" width="16.1015625" style="223" customWidth="1"/>
    <col min="2339" max="2339" width="13.5234375" style="223" customWidth="1"/>
    <col min="2340" max="2340" width="14.20703125" style="223" customWidth="1"/>
    <col min="2341" max="2341" width="16.1015625" style="223" customWidth="1"/>
    <col min="2342" max="2342" width="15.578125" style="223" customWidth="1"/>
    <col min="2343" max="2343" width="12.83984375" style="223" customWidth="1"/>
    <col min="2344" max="2344" width="18" style="223" customWidth="1"/>
    <col min="2345" max="2345" width="16.62890625" style="223" customWidth="1"/>
    <col min="2346" max="2346" width="10.15625" style="223" customWidth="1"/>
    <col min="2347" max="2347" width="11.20703125" style="223" customWidth="1"/>
    <col min="2348" max="2353" width="10.15625" style="223" customWidth="1"/>
    <col min="2354" max="2354" width="15.9453125" style="223" customWidth="1"/>
    <col min="2355" max="2355" width="13" style="223" customWidth="1"/>
    <col min="2356" max="2357" width="13.26171875" style="223" customWidth="1"/>
    <col min="2358" max="2358" width="20.05078125" style="223" customWidth="1"/>
    <col min="2359" max="2359" width="15.83984375" style="223" customWidth="1"/>
    <col min="2360" max="2360" width="17.83984375" style="223" customWidth="1"/>
    <col min="2361" max="2361" width="13.68359375" style="223" customWidth="1"/>
    <col min="2362" max="2362" width="7.83984375" style="223" customWidth="1"/>
    <col min="2363" max="2363" width="9.62890625" style="223" customWidth="1"/>
    <col min="2364" max="2364" width="1.1015625" style="223" customWidth="1"/>
    <col min="2365" max="2560" width="9.62890625" style="223"/>
    <col min="2561" max="2561" width="22.20703125" style="223" customWidth="1"/>
    <col min="2562" max="2562" width="15" style="223" customWidth="1"/>
    <col min="2563" max="2579" width="0" style="223" hidden="1" customWidth="1"/>
    <col min="2580" max="2580" width="45.3125" style="223" customWidth="1"/>
    <col min="2581" max="2581" width="62.3671875" style="223" customWidth="1"/>
    <col min="2582" max="2582" width="25.3125" style="223" customWidth="1"/>
    <col min="2583" max="2583" width="12.05078125" style="223" customWidth="1"/>
    <col min="2584" max="2584" width="24.3671875" style="223" customWidth="1"/>
    <col min="2585" max="2585" width="16.1015625" style="223" customWidth="1"/>
    <col min="2586" max="2587" width="12.05078125" style="223" customWidth="1"/>
    <col min="2588" max="2588" width="15.83984375" style="223" customWidth="1"/>
    <col min="2589" max="2589" width="11.5234375" style="223" customWidth="1"/>
    <col min="2590" max="2590" width="0" style="223" hidden="1" customWidth="1"/>
    <col min="2591" max="2591" width="15.83984375" style="223" customWidth="1"/>
    <col min="2592" max="2592" width="17.3125" style="223" customWidth="1"/>
    <col min="2593" max="2593" width="17.47265625" style="223" customWidth="1"/>
    <col min="2594" max="2594" width="16.1015625" style="223" customWidth="1"/>
    <col min="2595" max="2595" width="13.5234375" style="223" customWidth="1"/>
    <col min="2596" max="2596" width="14.20703125" style="223" customWidth="1"/>
    <col min="2597" max="2597" width="16.1015625" style="223" customWidth="1"/>
    <col min="2598" max="2598" width="15.578125" style="223" customWidth="1"/>
    <col min="2599" max="2599" width="12.83984375" style="223" customWidth="1"/>
    <col min="2600" max="2600" width="18" style="223" customWidth="1"/>
    <col min="2601" max="2601" width="16.62890625" style="223" customWidth="1"/>
    <col min="2602" max="2602" width="10.15625" style="223" customWidth="1"/>
    <col min="2603" max="2603" width="11.20703125" style="223" customWidth="1"/>
    <col min="2604" max="2609" width="10.15625" style="223" customWidth="1"/>
    <col min="2610" max="2610" width="15.9453125" style="223" customWidth="1"/>
    <col min="2611" max="2611" width="13" style="223" customWidth="1"/>
    <col min="2612" max="2613" width="13.26171875" style="223" customWidth="1"/>
    <col min="2614" max="2614" width="20.05078125" style="223" customWidth="1"/>
    <col min="2615" max="2615" width="15.83984375" style="223" customWidth="1"/>
    <col min="2616" max="2616" width="17.83984375" style="223" customWidth="1"/>
    <col min="2617" max="2617" width="13.68359375" style="223" customWidth="1"/>
    <col min="2618" max="2618" width="7.83984375" style="223" customWidth="1"/>
    <col min="2619" max="2619" width="9.62890625" style="223" customWidth="1"/>
    <col min="2620" max="2620" width="1.1015625" style="223" customWidth="1"/>
    <col min="2621" max="2816" width="9.62890625" style="223"/>
    <col min="2817" max="2817" width="22.20703125" style="223" customWidth="1"/>
    <col min="2818" max="2818" width="15" style="223" customWidth="1"/>
    <col min="2819" max="2835" width="0" style="223" hidden="1" customWidth="1"/>
    <col min="2836" max="2836" width="45.3125" style="223" customWidth="1"/>
    <col min="2837" max="2837" width="62.3671875" style="223" customWidth="1"/>
    <col min="2838" max="2838" width="25.3125" style="223" customWidth="1"/>
    <col min="2839" max="2839" width="12.05078125" style="223" customWidth="1"/>
    <col min="2840" max="2840" width="24.3671875" style="223" customWidth="1"/>
    <col min="2841" max="2841" width="16.1015625" style="223" customWidth="1"/>
    <col min="2842" max="2843" width="12.05078125" style="223" customWidth="1"/>
    <col min="2844" max="2844" width="15.83984375" style="223" customWidth="1"/>
    <col min="2845" max="2845" width="11.5234375" style="223" customWidth="1"/>
    <col min="2846" max="2846" width="0" style="223" hidden="1" customWidth="1"/>
    <col min="2847" max="2847" width="15.83984375" style="223" customWidth="1"/>
    <col min="2848" max="2848" width="17.3125" style="223" customWidth="1"/>
    <col min="2849" max="2849" width="17.47265625" style="223" customWidth="1"/>
    <col min="2850" max="2850" width="16.1015625" style="223" customWidth="1"/>
    <col min="2851" max="2851" width="13.5234375" style="223" customWidth="1"/>
    <col min="2852" max="2852" width="14.20703125" style="223" customWidth="1"/>
    <col min="2853" max="2853" width="16.1015625" style="223" customWidth="1"/>
    <col min="2854" max="2854" width="15.578125" style="223" customWidth="1"/>
    <col min="2855" max="2855" width="12.83984375" style="223" customWidth="1"/>
    <col min="2856" max="2856" width="18" style="223" customWidth="1"/>
    <col min="2857" max="2857" width="16.62890625" style="223" customWidth="1"/>
    <col min="2858" max="2858" width="10.15625" style="223" customWidth="1"/>
    <col min="2859" max="2859" width="11.20703125" style="223" customWidth="1"/>
    <col min="2860" max="2865" width="10.15625" style="223" customWidth="1"/>
    <col min="2866" max="2866" width="15.9453125" style="223" customWidth="1"/>
    <col min="2867" max="2867" width="13" style="223" customWidth="1"/>
    <col min="2868" max="2869" width="13.26171875" style="223" customWidth="1"/>
    <col min="2870" max="2870" width="20.05078125" style="223" customWidth="1"/>
    <col min="2871" max="2871" width="15.83984375" style="223" customWidth="1"/>
    <col min="2872" max="2872" width="17.83984375" style="223" customWidth="1"/>
    <col min="2873" max="2873" width="13.68359375" style="223" customWidth="1"/>
    <col min="2874" max="2874" width="7.83984375" style="223" customWidth="1"/>
    <col min="2875" max="2875" width="9.62890625" style="223" customWidth="1"/>
    <col min="2876" max="2876" width="1.1015625" style="223" customWidth="1"/>
    <col min="2877" max="3072" width="9.62890625" style="223"/>
    <col min="3073" max="3073" width="22.20703125" style="223" customWidth="1"/>
    <col min="3074" max="3074" width="15" style="223" customWidth="1"/>
    <col min="3075" max="3091" width="0" style="223" hidden="1" customWidth="1"/>
    <col min="3092" max="3092" width="45.3125" style="223" customWidth="1"/>
    <col min="3093" max="3093" width="62.3671875" style="223" customWidth="1"/>
    <col min="3094" max="3094" width="25.3125" style="223" customWidth="1"/>
    <col min="3095" max="3095" width="12.05078125" style="223" customWidth="1"/>
    <col min="3096" max="3096" width="24.3671875" style="223" customWidth="1"/>
    <col min="3097" max="3097" width="16.1015625" style="223" customWidth="1"/>
    <col min="3098" max="3099" width="12.05078125" style="223" customWidth="1"/>
    <col min="3100" max="3100" width="15.83984375" style="223" customWidth="1"/>
    <col min="3101" max="3101" width="11.5234375" style="223" customWidth="1"/>
    <col min="3102" max="3102" width="0" style="223" hidden="1" customWidth="1"/>
    <col min="3103" max="3103" width="15.83984375" style="223" customWidth="1"/>
    <col min="3104" max="3104" width="17.3125" style="223" customWidth="1"/>
    <col min="3105" max="3105" width="17.47265625" style="223" customWidth="1"/>
    <col min="3106" max="3106" width="16.1015625" style="223" customWidth="1"/>
    <col min="3107" max="3107" width="13.5234375" style="223" customWidth="1"/>
    <col min="3108" max="3108" width="14.20703125" style="223" customWidth="1"/>
    <col min="3109" max="3109" width="16.1015625" style="223" customWidth="1"/>
    <col min="3110" max="3110" width="15.578125" style="223" customWidth="1"/>
    <col min="3111" max="3111" width="12.83984375" style="223" customWidth="1"/>
    <col min="3112" max="3112" width="18" style="223" customWidth="1"/>
    <col min="3113" max="3113" width="16.62890625" style="223" customWidth="1"/>
    <col min="3114" max="3114" width="10.15625" style="223" customWidth="1"/>
    <col min="3115" max="3115" width="11.20703125" style="223" customWidth="1"/>
    <col min="3116" max="3121" width="10.15625" style="223" customWidth="1"/>
    <col min="3122" max="3122" width="15.9453125" style="223" customWidth="1"/>
    <col min="3123" max="3123" width="13" style="223" customWidth="1"/>
    <col min="3124" max="3125" width="13.26171875" style="223" customWidth="1"/>
    <col min="3126" max="3126" width="20.05078125" style="223" customWidth="1"/>
    <col min="3127" max="3127" width="15.83984375" style="223" customWidth="1"/>
    <col min="3128" max="3128" width="17.83984375" style="223" customWidth="1"/>
    <col min="3129" max="3129" width="13.68359375" style="223" customWidth="1"/>
    <col min="3130" max="3130" width="7.83984375" style="223" customWidth="1"/>
    <col min="3131" max="3131" width="9.62890625" style="223" customWidth="1"/>
    <col min="3132" max="3132" width="1.1015625" style="223" customWidth="1"/>
    <col min="3133" max="3328" width="9.62890625" style="223"/>
    <col min="3329" max="3329" width="22.20703125" style="223" customWidth="1"/>
    <col min="3330" max="3330" width="15" style="223" customWidth="1"/>
    <col min="3331" max="3347" width="0" style="223" hidden="1" customWidth="1"/>
    <col min="3348" max="3348" width="45.3125" style="223" customWidth="1"/>
    <col min="3349" max="3349" width="62.3671875" style="223" customWidth="1"/>
    <col min="3350" max="3350" width="25.3125" style="223" customWidth="1"/>
    <col min="3351" max="3351" width="12.05078125" style="223" customWidth="1"/>
    <col min="3352" max="3352" width="24.3671875" style="223" customWidth="1"/>
    <col min="3353" max="3353" width="16.1015625" style="223" customWidth="1"/>
    <col min="3354" max="3355" width="12.05078125" style="223" customWidth="1"/>
    <col min="3356" max="3356" width="15.83984375" style="223" customWidth="1"/>
    <col min="3357" max="3357" width="11.5234375" style="223" customWidth="1"/>
    <col min="3358" max="3358" width="0" style="223" hidden="1" customWidth="1"/>
    <col min="3359" max="3359" width="15.83984375" style="223" customWidth="1"/>
    <col min="3360" max="3360" width="17.3125" style="223" customWidth="1"/>
    <col min="3361" max="3361" width="17.47265625" style="223" customWidth="1"/>
    <col min="3362" max="3362" width="16.1015625" style="223" customWidth="1"/>
    <col min="3363" max="3363" width="13.5234375" style="223" customWidth="1"/>
    <col min="3364" max="3364" width="14.20703125" style="223" customWidth="1"/>
    <col min="3365" max="3365" width="16.1015625" style="223" customWidth="1"/>
    <col min="3366" max="3366" width="15.578125" style="223" customWidth="1"/>
    <col min="3367" max="3367" width="12.83984375" style="223" customWidth="1"/>
    <col min="3368" max="3368" width="18" style="223" customWidth="1"/>
    <col min="3369" max="3369" width="16.62890625" style="223" customWidth="1"/>
    <col min="3370" max="3370" width="10.15625" style="223" customWidth="1"/>
    <col min="3371" max="3371" width="11.20703125" style="223" customWidth="1"/>
    <col min="3372" max="3377" width="10.15625" style="223" customWidth="1"/>
    <col min="3378" max="3378" width="15.9453125" style="223" customWidth="1"/>
    <col min="3379" max="3379" width="13" style="223" customWidth="1"/>
    <col min="3380" max="3381" width="13.26171875" style="223" customWidth="1"/>
    <col min="3382" max="3382" width="20.05078125" style="223" customWidth="1"/>
    <col min="3383" max="3383" width="15.83984375" style="223" customWidth="1"/>
    <col min="3384" max="3384" width="17.83984375" style="223" customWidth="1"/>
    <col min="3385" max="3385" width="13.68359375" style="223" customWidth="1"/>
    <col min="3386" max="3386" width="7.83984375" style="223" customWidth="1"/>
    <col min="3387" max="3387" width="9.62890625" style="223" customWidth="1"/>
    <col min="3388" max="3388" width="1.1015625" style="223" customWidth="1"/>
    <col min="3389" max="3584" width="9.62890625" style="223"/>
    <col min="3585" max="3585" width="22.20703125" style="223" customWidth="1"/>
    <col min="3586" max="3586" width="15" style="223" customWidth="1"/>
    <col min="3587" max="3603" width="0" style="223" hidden="1" customWidth="1"/>
    <col min="3604" max="3604" width="45.3125" style="223" customWidth="1"/>
    <col min="3605" max="3605" width="62.3671875" style="223" customWidth="1"/>
    <col min="3606" max="3606" width="25.3125" style="223" customWidth="1"/>
    <col min="3607" max="3607" width="12.05078125" style="223" customWidth="1"/>
    <col min="3608" max="3608" width="24.3671875" style="223" customWidth="1"/>
    <col min="3609" max="3609" width="16.1015625" style="223" customWidth="1"/>
    <col min="3610" max="3611" width="12.05078125" style="223" customWidth="1"/>
    <col min="3612" max="3612" width="15.83984375" style="223" customWidth="1"/>
    <col min="3613" max="3613" width="11.5234375" style="223" customWidth="1"/>
    <col min="3614" max="3614" width="0" style="223" hidden="1" customWidth="1"/>
    <col min="3615" max="3615" width="15.83984375" style="223" customWidth="1"/>
    <col min="3616" max="3616" width="17.3125" style="223" customWidth="1"/>
    <col min="3617" max="3617" width="17.47265625" style="223" customWidth="1"/>
    <col min="3618" max="3618" width="16.1015625" style="223" customWidth="1"/>
    <col min="3619" max="3619" width="13.5234375" style="223" customWidth="1"/>
    <col min="3620" max="3620" width="14.20703125" style="223" customWidth="1"/>
    <col min="3621" max="3621" width="16.1015625" style="223" customWidth="1"/>
    <col min="3622" max="3622" width="15.578125" style="223" customWidth="1"/>
    <col min="3623" max="3623" width="12.83984375" style="223" customWidth="1"/>
    <col min="3624" max="3624" width="18" style="223" customWidth="1"/>
    <col min="3625" max="3625" width="16.62890625" style="223" customWidth="1"/>
    <col min="3626" max="3626" width="10.15625" style="223" customWidth="1"/>
    <col min="3627" max="3627" width="11.20703125" style="223" customWidth="1"/>
    <col min="3628" max="3633" width="10.15625" style="223" customWidth="1"/>
    <col min="3634" max="3634" width="15.9453125" style="223" customWidth="1"/>
    <col min="3635" max="3635" width="13" style="223" customWidth="1"/>
    <col min="3636" max="3637" width="13.26171875" style="223" customWidth="1"/>
    <col min="3638" max="3638" width="20.05078125" style="223" customWidth="1"/>
    <col min="3639" max="3639" width="15.83984375" style="223" customWidth="1"/>
    <col min="3640" max="3640" width="17.83984375" style="223" customWidth="1"/>
    <col min="3641" max="3641" width="13.68359375" style="223" customWidth="1"/>
    <col min="3642" max="3642" width="7.83984375" style="223" customWidth="1"/>
    <col min="3643" max="3643" width="9.62890625" style="223" customWidth="1"/>
    <col min="3644" max="3644" width="1.1015625" style="223" customWidth="1"/>
    <col min="3645" max="3840" width="9.62890625" style="223"/>
    <col min="3841" max="3841" width="22.20703125" style="223" customWidth="1"/>
    <col min="3842" max="3842" width="15" style="223" customWidth="1"/>
    <col min="3843" max="3859" width="0" style="223" hidden="1" customWidth="1"/>
    <col min="3860" max="3860" width="45.3125" style="223" customWidth="1"/>
    <col min="3861" max="3861" width="62.3671875" style="223" customWidth="1"/>
    <col min="3862" max="3862" width="25.3125" style="223" customWidth="1"/>
    <col min="3863" max="3863" width="12.05078125" style="223" customWidth="1"/>
    <col min="3864" max="3864" width="24.3671875" style="223" customWidth="1"/>
    <col min="3865" max="3865" width="16.1015625" style="223" customWidth="1"/>
    <col min="3866" max="3867" width="12.05078125" style="223" customWidth="1"/>
    <col min="3868" max="3868" width="15.83984375" style="223" customWidth="1"/>
    <col min="3869" max="3869" width="11.5234375" style="223" customWidth="1"/>
    <col min="3870" max="3870" width="0" style="223" hidden="1" customWidth="1"/>
    <col min="3871" max="3871" width="15.83984375" style="223" customWidth="1"/>
    <col min="3872" max="3872" width="17.3125" style="223" customWidth="1"/>
    <col min="3873" max="3873" width="17.47265625" style="223" customWidth="1"/>
    <col min="3874" max="3874" width="16.1015625" style="223" customWidth="1"/>
    <col min="3875" max="3875" width="13.5234375" style="223" customWidth="1"/>
    <col min="3876" max="3876" width="14.20703125" style="223" customWidth="1"/>
    <col min="3877" max="3877" width="16.1015625" style="223" customWidth="1"/>
    <col min="3878" max="3878" width="15.578125" style="223" customWidth="1"/>
    <col min="3879" max="3879" width="12.83984375" style="223" customWidth="1"/>
    <col min="3880" max="3880" width="18" style="223" customWidth="1"/>
    <col min="3881" max="3881" width="16.62890625" style="223" customWidth="1"/>
    <col min="3882" max="3882" width="10.15625" style="223" customWidth="1"/>
    <col min="3883" max="3883" width="11.20703125" style="223" customWidth="1"/>
    <col min="3884" max="3889" width="10.15625" style="223" customWidth="1"/>
    <col min="3890" max="3890" width="15.9453125" style="223" customWidth="1"/>
    <col min="3891" max="3891" width="13" style="223" customWidth="1"/>
    <col min="3892" max="3893" width="13.26171875" style="223" customWidth="1"/>
    <col min="3894" max="3894" width="20.05078125" style="223" customWidth="1"/>
    <col min="3895" max="3895" width="15.83984375" style="223" customWidth="1"/>
    <col min="3896" max="3896" width="17.83984375" style="223" customWidth="1"/>
    <col min="3897" max="3897" width="13.68359375" style="223" customWidth="1"/>
    <col min="3898" max="3898" width="7.83984375" style="223" customWidth="1"/>
    <col min="3899" max="3899" width="9.62890625" style="223" customWidth="1"/>
    <col min="3900" max="3900" width="1.1015625" style="223" customWidth="1"/>
    <col min="3901" max="4096" width="9.62890625" style="223"/>
    <col min="4097" max="4097" width="22.20703125" style="223" customWidth="1"/>
    <col min="4098" max="4098" width="15" style="223" customWidth="1"/>
    <col min="4099" max="4115" width="0" style="223" hidden="1" customWidth="1"/>
    <col min="4116" max="4116" width="45.3125" style="223" customWidth="1"/>
    <col min="4117" max="4117" width="62.3671875" style="223" customWidth="1"/>
    <col min="4118" max="4118" width="25.3125" style="223" customWidth="1"/>
    <col min="4119" max="4119" width="12.05078125" style="223" customWidth="1"/>
    <col min="4120" max="4120" width="24.3671875" style="223" customWidth="1"/>
    <col min="4121" max="4121" width="16.1015625" style="223" customWidth="1"/>
    <col min="4122" max="4123" width="12.05078125" style="223" customWidth="1"/>
    <col min="4124" max="4124" width="15.83984375" style="223" customWidth="1"/>
    <col min="4125" max="4125" width="11.5234375" style="223" customWidth="1"/>
    <col min="4126" max="4126" width="0" style="223" hidden="1" customWidth="1"/>
    <col min="4127" max="4127" width="15.83984375" style="223" customWidth="1"/>
    <col min="4128" max="4128" width="17.3125" style="223" customWidth="1"/>
    <col min="4129" max="4129" width="17.47265625" style="223" customWidth="1"/>
    <col min="4130" max="4130" width="16.1015625" style="223" customWidth="1"/>
    <col min="4131" max="4131" width="13.5234375" style="223" customWidth="1"/>
    <col min="4132" max="4132" width="14.20703125" style="223" customWidth="1"/>
    <col min="4133" max="4133" width="16.1015625" style="223" customWidth="1"/>
    <col min="4134" max="4134" width="15.578125" style="223" customWidth="1"/>
    <col min="4135" max="4135" width="12.83984375" style="223" customWidth="1"/>
    <col min="4136" max="4136" width="18" style="223" customWidth="1"/>
    <col min="4137" max="4137" width="16.62890625" style="223" customWidth="1"/>
    <col min="4138" max="4138" width="10.15625" style="223" customWidth="1"/>
    <col min="4139" max="4139" width="11.20703125" style="223" customWidth="1"/>
    <col min="4140" max="4145" width="10.15625" style="223" customWidth="1"/>
    <col min="4146" max="4146" width="15.9453125" style="223" customWidth="1"/>
    <col min="4147" max="4147" width="13" style="223" customWidth="1"/>
    <col min="4148" max="4149" width="13.26171875" style="223" customWidth="1"/>
    <col min="4150" max="4150" width="20.05078125" style="223" customWidth="1"/>
    <col min="4151" max="4151" width="15.83984375" style="223" customWidth="1"/>
    <col min="4152" max="4152" width="17.83984375" style="223" customWidth="1"/>
    <col min="4153" max="4153" width="13.68359375" style="223" customWidth="1"/>
    <col min="4154" max="4154" width="7.83984375" style="223" customWidth="1"/>
    <col min="4155" max="4155" width="9.62890625" style="223" customWidth="1"/>
    <col min="4156" max="4156" width="1.1015625" style="223" customWidth="1"/>
    <col min="4157" max="4352" width="9.62890625" style="223"/>
    <col min="4353" max="4353" width="22.20703125" style="223" customWidth="1"/>
    <col min="4354" max="4354" width="15" style="223" customWidth="1"/>
    <col min="4355" max="4371" width="0" style="223" hidden="1" customWidth="1"/>
    <col min="4372" max="4372" width="45.3125" style="223" customWidth="1"/>
    <col min="4373" max="4373" width="62.3671875" style="223" customWidth="1"/>
    <col min="4374" max="4374" width="25.3125" style="223" customWidth="1"/>
    <col min="4375" max="4375" width="12.05078125" style="223" customWidth="1"/>
    <col min="4376" max="4376" width="24.3671875" style="223" customWidth="1"/>
    <col min="4377" max="4377" width="16.1015625" style="223" customWidth="1"/>
    <col min="4378" max="4379" width="12.05078125" style="223" customWidth="1"/>
    <col min="4380" max="4380" width="15.83984375" style="223" customWidth="1"/>
    <col min="4381" max="4381" width="11.5234375" style="223" customWidth="1"/>
    <col min="4382" max="4382" width="0" style="223" hidden="1" customWidth="1"/>
    <col min="4383" max="4383" width="15.83984375" style="223" customWidth="1"/>
    <col min="4384" max="4384" width="17.3125" style="223" customWidth="1"/>
    <col min="4385" max="4385" width="17.47265625" style="223" customWidth="1"/>
    <col min="4386" max="4386" width="16.1015625" style="223" customWidth="1"/>
    <col min="4387" max="4387" width="13.5234375" style="223" customWidth="1"/>
    <col min="4388" max="4388" width="14.20703125" style="223" customWidth="1"/>
    <col min="4389" max="4389" width="16.1015625" style="223" customWidth="1"/>
    <col min="4390" max="4390" width="15.578125" style="223" customWidth="1"/>
    <col min="4391" max="4391" width="12.83984375" style="223" customWidth="1"/>
    <col min="4392" max="4392" width="18" style="223" customWidth="1"/>
    <col min="4393" max="4393" width="16.62890625" style="223" customWidth="1"/>
    <col min="4394" max="4394" width="10.15625" style="223" customWidth="1"/>
    <col min="4395" max="4395" width="11.20703125" style="223" customWidth="1"/>
    <col min="4396" max="4401" width="10.15625" style="223" customWidth="1"/>
    <col min="4402" max="4402" width="15.9453125" style="223" customWidth="1"/>
    <col min="4403" max="4403" width="13" style="223" customWidth="1"/>
    <col min="4404" max="4405" width="13.26171875" style="223" customWidth="1"/>
    <col min="4406" max="4406" width="20.05078125" style="223" customWidth="1"/>
    <col min="4407" max="4407" width="15.83984375" style="223" customWidth="1"/>
    <col min="4408" max="4408" width="17.83984375" style="223" customWidth="1"/>
    <col min="4409" max="4409" width="13.68359375" style="223" customWidth="1"/>
    <col min="4410" max="4410" width="7.83984375" style="223" customWidth="1"/>
    <col min="4411" max="4411" width="9.62890625" style="223" customWidth="1"/>
    <col min="4412" max="4412" width="1.1015625" style="223" customWidth="1"/>
    <col min="4413" max="4608" width="9.62890625" style="223"/>
    <col min="4609" max="4609" width="22.20703125" style="223" customWidth="1"/>
    <col min="4610" max="4610" width="15" style="223" customWidth="1"/>
    <col min="4611" max="4627" width="0" style="223" hidden="1" customWidth="1"/>
    <col min="4628" max="4628" width="45.3125" style="223" customWidth="1"/>
    <col min="4629" max="4629" width="62.3671875" style="223" customWidth="1"/>
    <col min="4630" max="4630" width="25.3125" style="223" customWidth="1"/>
    <col min="4631" max="4631" width="12.05078125" style="223" customWidth="1"/>
    <col min="4632" max="4632" width="24.3671875" style="223" customWidth="1"/>
    <col min="4633" max="4633" width="16.1015625" style="223" customWidth="1"/>
    <col min="4634" max="4635" width="12.05078125" style="223" customWidth="1"/>
    <col min="4636" max="4636" width="15.83984375" style="223" customWidth="1"/>
    <col min="4637" max="4637" width="11.5234375" style="223" customWidth="1"/>
    <col min="4638" max="4638" width="0" style="223" hidden="1" customWidth="1"/>
    <col min="4639" max="4639" width="15.83984375" style="223" customWidth="1"/>
    <col min="4640" max="4640" width="17.3125" style="223" customWidth="1"/>
    <col min="4641" max="4641" width="17.47265625" style="223" customWidth="1"/>
    <col min="4642" max="4642" width="16.1015625" style="223" customWidth="1"/>
    <col min="4643" max="4643" width="13.5234375" style="223" customWidth="1"/>
    <col min="4644" max="4644" width="14.20703125" style="223" customWidth="1"/>
    <col min="4645" max="4645" width="16.1015625" style="223" customWidth="1"/>
    <col min="4646" max="4646" width="15.578125" style="223" customWidth="1"/>
    <col min="4647" max="4647" width="12.83984375" style="223" customWidth="1"/>
    <col min="4648" max="4648" width="18" style="223" customWidth="1"/>
    <col min="4649" max="4649" width="16.62890625" style="223" customWidth="1"/>
    <col min="4650" max="4650" width="10.15625" style="223" customWidth="1"/>
    <col min="4651" max="4651" width="11.20703125" style="223" customWidth="1"/>
    <col min="4652" max="4657" width="10.15625" style="223" customWidth="1"/>
    <col min="4658" max="4658" width="15.9453125" style="223" customWidth="1"/>
    <col min="4659" max="4659" width="13" style="223" customWidth="1"/>
    <col min="4660" max="4661" width="13.26171875" style="223" customWidth="1"/>
    <col min="4662" max="4662" width="20.05078125" style="223" customWidth="1"/>
    <col min="4663" max="4663" width="15.83984375" style="223" customWidth="1"/>
    <col min="4664" max="4664" width="17.83984375" style="223" customWidth="1"/>
    <col min="4665" max="4665" width="13.68359375" style="223" customWidth="1"/>
    <col min="4666" max="4666" width="7.83984375" style="223" customWidth="1"/>
    <col min="4667" max="4667" width="9.62890625" style="223" customWidth="1"/>
    <col min="4668" max="4668" width="1.1015625" style="223" customWidth="1"/>
    <col min="4669" max="4864" width="9.62890625" style="223"/>
    <col min="4865" max="4865" width="22.20703125" style="223" customWidth="1"/>
    <col min="4866" max="4866" width="15" style="223" customWidth="1"/>
    <col min="4867" max="4883" width="0" style="223" hidden="1" customWidth="1"/>
    <col min="4884" max="4884" width="45.3125" style="223" customWidth="1"/>
    <col min="4885" max="4885" width="62.3671875" style="223" customWidth="1"/>
    <col min="4886" max="4886" width="25.3125" style="223" customWidth="1"/>
    <col min="4887" max="4887" width="12.05078125" style="223" customWidth="1"/>
    <col min="4888" max="4888" width="24.3671875" style="223" customWidth="1"/>
    <col min="4889" max="4889" width="16.1015625" style="223" customWidth="1"/>
    <col min="4890" max="4891" width="12.05078125" style="223" customWidth="1"/>
    <col min="4892" max="4892" width="15.83984375" style="223" customWidth="1"/>
    <col min="4893" max="4893" width="11.5234375" style="223" customWidth="1"/>
    <col min="4894" max="4894" width="0" style="223" hidden="1" customWidth="1"/>
    <col min="4895" max="4895" width="15.83984375" style="223" customWidth="1"/>
    <col min="4896" max="4896" width="17.3125" style="223" customWidth="1"/>
    <col min="4897" max="4897" width="17.47265625" style="223" customWidth="1"/>
    <col min="4898" max="4898" width="16.1015625" style="223" customWidth="1"/>
    <col min="4899" max="4899" width="13.5234375" style="223" customWidth="1"/>
    <col min="4900" max="4900" width="14.20703125" style="223" customWidth="1"/>
    <col min="4901" max="4901" width="16.1015625" style="223" customWidth="1"/>
    <col min="4902" max="4902" width="15.578125" style="223" customWidth="1"/>
    <col min="4903" max="4903" width="12.83984375" style="223" customWidth="1"/>
    <col min="4904" max="4904" width="18" style="223" customWidth="1"/>
    <col min="4905" max="4905" width="16.62890625" style="223" customWidth="1"/>
    <col min="4906" max="4906" width="10.15625" style="223" customWidth="1"/>
    <col min="4907" max="4907" width="11.20703125" style="223" customWidth="1"/>
    <col min="4908" max="4913" width="10.15625" style="223" customWidth="1"/>
    <col min="4914" max="4914" width="15.9453125" style="223" customWidth="1"/>
    <col min="4915" max="4915" width="13" style="223" customWidth="1"/>
    <col min="4916" max="4917" width="13.26171875" style="223" customWidth="1"/>
    <col min="4918" max="4918" width="20.05078125" style="223" customWidth="1"/>
    <col min="4919" max="4919" width="15.83984375" style="223" customWidth="1"/>
    <col min="4920" max="4920" width="17.83984375" style="223" customWidth="1"/>
    <col min="4921" max="4921" width="13.68359375" style="223" customWidth="1"/>
    <col min="4922" max="4922" width="7.83984375" style="223" customWidth="1"/>
    <col min="4923" max="4923" width="9.62890625" style="223" customWidth="1"/>
    <col min="4924" max="4924" width="1.1015625" style="223" customWidth="1"/>
    <col min="4925" max="5120" width="9.62890625" style="223"/>
    <col min="5121" max="5121" width="22.20703125" style="223" customWidth="1"/>
    <col min="5122" max="5122" width="15" style="223" customWidth="1"/>
    <col min="5123" max="5139" width="0" style="223" hidden="1" customWidth="1"/>
    <col min="5140" max="5140" width="45.3125" style="223" customWidth="1"/>
    <col min="5141" max="5141" width="62.3671875" style="223" customWidth="1"/>
    <col min="5142" max="5142" width="25.3125" style="223" customWidth="1"/>
    <col min="5143" max="5143" width="12.05078125" style="223" customWidth="1"/>
    <col min="5144" max="5144" width="24.3671875" style="223" customWidth="1"/>
    <col min="5145" max="5145" width="16.1015625" style="223" customWidth="1"/>
    <col min="5146" max="5147" width="12.05078125" style="223" customWidth="1"/>
    <col min="5148" max="5148" width="15.83984375" style="223" customWidth="1"/>
    <col min="5149" max="5149" width="11.5234375" style="223" customWidth="1"/>
    <col min="5150" max="5150" width="0" style="223" hidden="1" customWidth="1"/>
    <col min="5151" max="5151" width="15.83984375" style="223" customWidth="1"/>
    <col min="5152" max="5152" width="17.3125" style="223" customWidth="1"/>
    <col min="5153" max="5153" width="17.47265625" style="223" customWidth="1"/>
    <col min="5154" max="5154" width="16.1015625" style="223" customWidth="1"/>
    <col min="5155" max="5155" width="13.5234375" style="223" customWidth="1"/>
    <col min="5156" max="5156" width="14.20703125" style="223" customWidth="1"/>
    <col min="5157" max="5157" width="16.1015625" style="223" customWidth="1"/>
    <col min="5158" max="5158" width="15.578125" style="223" customWidth="1"/>
    <col min="5159" max="5159" width="12.83984375" style="223" customWidth="1"/>
    <col min="5160" max="5160" width="18" style="223" customWidth="1"/>
    <col min="5161" max="5161" width="16.62890625" style="223" customWidth="1"/>
    <col min="5162" max="5162" width="10.15625" style="223" customWidth="1"/>
    <col min="5163" max="5163" width="11.20703125" style="223" customWidth="1"/>
    <col min="5164" max="5169" width="10.15625" style="223" customWidth="1"/>
    <col min="5170" max="5170" width="15.9453125" style="223" customWidth="1"/>
    <col min="5171" max="5171" width="13" style="223" customWidth="1"/>
    <col min="5172" max="5173" width="13.26171875" style="223" customWidth="1"/>
    <col min="5174" max="5174" width="20.05078125" style="223" customWidth="1"/>
    <col min="5175" max="5175" width="15.83984375" style="223" customWidth="1"/>
    <col min="5176" max="5176" width="17.83984375" style="223" customWidth="1"/>
    <col min="5177" max="5177" width="13.68359375" style="223" customWidth="1"/>
    <col min="5178" max="5178" width="7.83984375" style="223" customWidth="1"/>
    <col min="5179" max="5179" width="9.62890625" style="223" customWidth="1"/>
    <col min="5180" max="5180" width="1.1015625" style="223" customWidth="1"/>
    <col min="5181" max="5376" width="9.62890625" style="223"/>
    <col min="5377" max="5377" width="22.20703125" style="223" customWidth="1"/>
    <col min="5378" max="5378" width="15" style="223" customWidth="1"/>
    <col min="5379" max="5395" width="0" style="223" hidden="1" customWidth="1"/>
    <col min="5396" max="5396" width="45.3125" style="223" customWidth="1"/>
    <col min="5397" max="5397" width="62.3671875" style="223" customWidth="1"/>
    <col min="5398" max="5398" width="25.3125" style="223" customWidth="1"/>
    <col min="5399" max="5399" width="12.05078125" style="223" customWidth="1"/>
    <col min="5400" max="5400" width="24.3671875" style="223" customWidth="1"/>
    <col min="5401" max="5401" width="16.1015625" style="223" customWidth="1"/>
    <col min="5402" max="5403" width="12.05078125" style="223" customWidth="1"/>
    <col min="5404" max="5404" width="15.83984375" style="223" customWidth="1"/>
    <col min="5405" max="5405" width="11.5234375" style="223" customWidth="1"/>
    <col min="5406" max="5406" width="0" style="223" hidden="1" customWidth="1"/>
    <col min="5407" max="5407" width="15.83984375" style="223" customWidth="1"/>
    <col min="5408" max="5408" width="17.3125" style="223" customWidth="1"/>
    <col min="5409" max="5409" width="17.47265625" style="223" customWidth="1"/>
    <col min="5410" max="5410" width="16.1015625" style="223" customWidth="1"/>
    <col min="5411" max="5411" width="13.5234375" style="223" customWidth="1"/>
    <col min="5412" max="5412" width="14.20703125" style="223" customWidth="1"/>
    <col min="5413" max="5413" width="16.1015625" style="223" customWidth="1"/>
    <col min="5414" max="5414" width="15.578125" style="223" customWidth="1"/>
    <col min="5415" max="5415" width="12.83984375" style="223" customWidth="1"/>
    <col min="5416" max="5416" width="18" style="223" customWidth="1"/>
    <col min="5417" max="5417" width="16.62890625" style="223" customWidth="1"/>
    <col min="5418" max="5418" width="10.15625" style="223" customWidth="1"/>
    <col min="5419" max="5419" width="11.20703125" style="223" customWidth="1"/>
    <col min="5420" max="5425" width="10.15625" style="223" customWidth="1"/>
    <col min="5426" max="5426" width="15.9453125" style="223" customWidth="1"/>
    <col min="5427" max="5427" width="13" style="223" customWidth="1"/>
    <col min="5428" max="5429" width="13.26171875" style="223" customWidth="1"/>
    <col min="5430" max="5430" width="20.05078125" style="223" customWidth="1"/>
    <col min="5431" max="5431" width="15.83984375" style="223" customWidth="1"/>
    <col min="5432" max="5432" width="17.83984375" style="223" customWidth="1"/>
    <col min="5433" max="5433" width="13.68359375" style="223" customWidth="1"/>
    <col min="5434" max="5434" width="7.83984375" style="223" customWidth="1"/>
    <col min="5435" max="5435" width="9.62890625" style="223" customWidth="1"/>
    <col min="5436" max="5436" width="1.1015625" style="223" customWidth="1"/>
    <col min="5437" max="5632" width="9.62890625" style="223"/>
    <col min="5633" max="5633" width="22.20703125" style="223" customWidth="1"/>
    <col min="5634" max="5634" width="15" style="223" customWidth="1"/>
    <col min="5635" max="5651" width="0" style="223" hidden="1" customWidth="1"/>
    <col min="5652" max="5652" width="45.3125" style="223" customWidth="1"/>
    <col min="5653" max="5653" width="62.3671875" style="223" customWidth="1"/>
    <col min="5654" max="5654" width="25.3125" style="223" customWidth="1"/>
    <col min="5655" max="5655" width="12.05078125" style="223" customWidth="1"/>
    <col min="5656" max="5656" width="24.3671875" style="223" customWidth="1"/>
    <col min="5657" max="5657" width="16.1015625" style="223" customWidth="1"/>
    <col min="5658" max="5659" width="12.05078125" style="223" customWidth="1"/>
    <col min="5660" max="5660" width="15.83984375" style="223" customWidth="1"/>
    <col min="5661" max="5661" width="11.5234375" style="223" customWidth="1"/>
    <col min="5662" max="5662" width="0" style="223" hidden="1" customWidth="1"/>
    <col min="5663" max="5663" width="15.83984375" style="223" customWidth="1"/>
    <col min="5664" max="5664" width="17.3125" style="223" customWidth="1"/>
    <col min="5665" max="5665" width="17.47265625" style="223" customWidth="1"/>
    <col min="5666" max="5666" width="16.1015625" style="223" customWidth="1"/>
    <col min="5667" max="5667" width="13.5234375" style="223" customWidth="1"/>
    <col min="5668" max="5668" width="14.20703125" style="223" customWidth="1"/>
    <col min="5669" max="5669" width="16.1015625" style="223" customWidth="1"/>
    <col min="5670" max="5670" width="15.578125" style="223" customWidth="1"/>
    <col min="5671" max="5671" width="12.83984375" style="223" customWidth="1"/>
    <col min="5672" max="5672" width="18" style="223" customWidth="1"/>
    <col min="5673" max="5673" width="16.62890625" style="223" customWidth="1"/>
    <col min="5674" max="5674" width="10.15625" style="223" customWidth="1"/>
    <col min="5675" max="5675" width="11.20703125" style="223" customWidth="1"/>
    <col min="5676" max="5681" width="10.15625" style="223" customWidth="1"/>
    <col min="5682" max="5682" width="15.9453125" style="223" customWidth="1"/>
    <col min="5683" max="5683" width="13" style="223" customWidth="1"/>
    <col min="5684" max="5685" width="13.26171875" style="223" customWidth="1"/>
    <col min="5686" max="5686" width="20.05078125" style="223" customWidth="1"/>
    <col min="5687" max="5687" width="15.83984375" style="223" customWidth="1"/>
    <col min="5688" max="5688" width="17.83984375" style="223" customWidth="1"/>
    <col min="5689" max="5689" width="13.68359375" style="223" customWidth="1"/>
    <col min="5690" max="5690" width="7.83984375" style="223" customWidth="1"/>
    <col min="5691" max="5691" width="9.62890625" style="223" customWidth="1"/>
    <col min="5692" max="5692" width="1.1015625" style="223" customWidth="1"/>
    <col min="5693" max="5888" width="9.62890625" style="223"/>
    <col min="5889" max="5889" width="22.20703125" style="223" customWidth="1"/>
    <col min="5890" max="5890" width="15" style="223" customWidth="1"/>
    <col min="5891" max="5907" width="0" style="223" hidden="1" customWidth="1"/>
    <col min="5908" max="5908" width="45.3125" style="223" customWidth="1"/>
    <col min="5909" max="5909" width="62.3671875" style="223" customWidth="1"/>
    <col min="5910" max="5910" width="25.3125" style="223" customWidth="1"/>
    <col min="5911" max="5911" width="12.05078125" style="223" customWidth="1"/>
    <col min="5912" max="5912" width="24.3671875" style="223" customWidth="1"/>
    <col min="5913" max="5913" width="16.1015625" style="223" customWidth="1"/>
    <col min="5914" max="5915" width="12.05078125" style="223" customWidth="1"/>
    <col min="5916" max="5916" width="15.83984375" style="223" customWidth="1"/>
    <col min="5917" max="5917" width="11.5234375" style="223" customWidth="1"/>
    <col min="5918" max="5918" width="0" style="223" hidden="1" customWidth="1"/>
    <col min="5919" max="5919" width="15.83984375" style="223" customWidth="1"/>
    <col min="5920" max="5920" width="17.3125" style="223" customWidth="1"/>
    <col min="5921" max="5921" width="17.47265625" style="223" customWidth="1"/>
    <col min="5922" max="5922" width="16.1015625" style="223" customWidth="1"/>
    <col min="5923" max="5923" width="13.5234375" style="223" customWidth="1"/>
    <col min="5924" max="5924" width="14.20703125" style="223" customWidth="1"/>
    <col min="5925" max="5925" width="16.1015625" style="223" customWidth="1"/>
    <col min="5926" max="5926" width="15.578125" style="223" customWidth="1"/>
    <col min="5927" max="5927" width="12.83984375" style="223" customWidth="1"/>
    <col min="5928" max="5928" width="18" style="223" customWidth="1"/>
    <col min="5929" max="5929" width="16.62890625" style="223" customWidth="1"/>
    <col min="5930" max="5930" width="10.15625" style="223" customWidth="1"/>
    <col min="5931" max="5931" width="11.20703125" style="223" customWidth="1"/>
    <col min="5932" max="5937" width="10.15625" style="223" customWidth="1"/>
    <col min="5938" max="5938" width="15.9453125" style="223" customWidth="1"/>
    <col min="5939" max="5939" width="13" style="223" customWidth="1"/>
    <col min="5940" max="5941" width="13.26171875" style="223" customWidth="1"/>
    <col min="5942" max="5942" width="20.05078125" style="223" customWidth="1"/>
    <col min="5943" max="5943" width="15.83984375" style="223" customWidth="1"/>
    <col min="5944" max="5944" width="17.83984375" style="223" customWidth="1"/>
    <col min="5945" max="5945" width="13.68359375" style="223" customWidth="1"/>
    <col min="5946" max="5946" width="7.83984375" style="223" customWidth="1"/>
    <col min="5947" max="5947" width="9.62890625" style="223" customWidth="1"/>
    <col min="5948" max="5948" width="1.1015625" style="223" customWidth="1"/>
    <col min="5949" max="6144" width="9.62890625" style="223"/>
    <col min="6145" max="6145" width="22.20703125" style="223" customWidth="1"/>
    <col min="6146" max="6146" width="15" style="223" customWidth="1"/>
    <col min="6147" max="6163" width="0" style="223" hidden="1" customWidth="1"/>
    <col min="6164" max="6164" width="45.3125" style="223" customWidth="1"/>
    <col min="6165" max="6165" width="62.3671875" style="223" customWidth="1"/>
    <col min="6166" max="6166" width="25.3125" style="223" customWidth="1"/>
    <col min="6167" max="6167" width="12.05078125" style="223" customWidth="1"/>
    <col min="6168" max="6168" width="24.3671875" style="223" customWidth="1"/>
    <col min="6169" max="6169" width="16.1015625" style="223" customWidth="1"/>
    <col min="6170" max="6171" width="12.05078125" style="223" customWidth="1"/>
    <col min="6172" max="6172" width="15.83984375" style="223" customWidth="1"/>
    <col min="6173" max="6173" width="11.5234375" style="223" customWidth="1"/>
    <col min="6174" max="6174" width="0" style="223" hidden="1" customWidth="1"/>
    <col min="6175" max="6175" width="15.83984375" style="223" customWidth="1"/>
    <col min="6176" max="6176" width="17.3125" style="223" customWidth="1"/>
    <col min="6177" max="6177" width="17.47265625" style="223" customWidth="1"/>
    <col min="6178" max="6178" width="16.1015625" style="223" customWidth="1"/>
    <col min="6179" max="6179" width="13.5234375" style="223" customWidth="1"/>
    <col min="6180" max="6180" width="14.20703125" style="223" customWidth="1"/>
    <col min="6181" max="6181" width="16.1015625" style="223" customWidth="1"/>
    <col min="6182" max="6182" width="15.578125" style="223" customWidth="1"/>
    <col min="6183" max="6183" width="12.83984375" style="223" customWidth="1"/>
    <col min="6184" max="6184" width="18" style="223" customWidth="1"/>
    <col min="6185" max="6185" width="16.62890625" style="223" customWidth="1"/>
    <col min="6186" max="6186" width="10.15625" style="223" customWidth="1"/>
    <col min="6187" max="6187" width="11.20703125" style="223" customWidth="1"/>
    <col min="6188" max="6193" width="10.15625" style="223" customWidth="1"/>
    <col min="6194" max="6194" width="15.9453125" style="223" customWidth="1"/>
    <col min="6195" max="6195" width="13" style="223" customWidth="1"/>
    <col min="6196" max="6197" width="13.26171875" style="223" customWidth="1"/>
    <col min="6198" max="6198" width="20.05078125" style="223" customWidth="1"/>
    <col min="6199" max="6199" width="15.83984375" style="223" customWidth="1"/>
    <col min="6200" max="6200" width="17.83984375" style="223" customWidth="1"/>
    <col min="6201" max="6201" width="13.68359375" style="223" customWidth="1"/>
    <col min="6202" max="6202" width="7.83984375" style="223" customWidth="1"/>
    <col min="6203" max="6203" width="9.62890625" style="223" customWidth="1"/>
    <col min="6204" max="6204" width="1.1015625" style="223" customWidth="1"/>
    <col min="6205" max="6400" width="9.62890625" style="223"/>
    <col min="6401" max="6401" width="22.20703125" style="223" customWidth="1"/>
    <col min="6402" max="6402" width="15" style="223" customWidth="1"/>
    <col min="6403" max="6419" width="0" style="223" hidden="1" customWidth="1"/>
    <col min="6420" max="6420" width="45.3125" style="223" customWidth="1"/>
    <col min="6421" max="6421" width="62.3671875" style="223" customWidth="1"/>
    <col min="6422" max="6422" width="25.3125" style="223" customWidth="1"/>
    <col min="6423" max="6423" width="12.05078125" style="223" customWidth="1"/>
    <col min="6424" max="6424" width="24.3671875" style="223" customWidth="1"/>
    <col min="6425" max="6425" width="16.1015625" style="223" customWidth="1"/>
    <col min="6426" max="6427" width="12.05078125" style="223" customWidth="1"/>
    <col min="6428" max="6428" width="15.83984375" style="223" customWidth="1"/>
    <col min="6429" max="6429" width="11.5234375" style="223" customWidth="1"/>
    <col min="6430" max="6430" width="0" style="223" hidden="1" customWidth="1"/>
    <col min="6431" max="6431" width="15.83984375" style="223" customWidth="1"/>
    <col min="6432" max="6432" width="17.3125" style="223" customWidth="1"/>
    <col min="6433" max="6433" width="17.47265625" style="223" customWidth="1"/>
    <col min="6434" max="6434" width="16.1015625" style="223" customWidth="1"/>
    <col min="6435" max="6435" width="13.5234375" style="223" customWidth="1"/>
    <col min="6436" max="6436" width="14.20703125" style="223" customWidth="1"/>
    <col min="6437" max="6437" width="16.1015625" style="223" customWidth="1"/>
    <col min="6438" max="6438" width="15.578125" style="223" customWidth="1"/>
    <col min="6439" max="6439" width="12.83984375" style="223" customWidth="1"/>
    <col min="6440" max="6440" width="18" style="223" customWidth="1"/>
    <col min="6441" max="6441" width="16.62890625" style="223" customWidth="1"/>
    <col min="6442" max="6442" width="10.15625" style="223" customWidth="1"/>
    <col min="6443" max="6443" width="11.20703125" style="223" customWidth="1"/>
    <col min="6444" max="6449" width="10.15625" style="223" customWidth="1"/>
    <col min="6450" max="6450" width="15.9453125" style="223" customWidth="1"/>
    <col min="6451" max="6451" width="13" style="223" customWidth="1"/>
    <col min="6452" max="6453" width="13.26171875" style="223" customWidth="1"/>
    <col min="6454" max="6454" width="20.05078125" style="223" customWidth="1"/>
    <col min="6455" max="6455" width="15.83984375" style="223" customWidth="1"/>
    <col min="6456" max="6456" width="17.83984375" style="223" customWidth="1"/>
    <col min="6457" max="6457" width="13.68359375" style="223" customWidth="1"/>
    <col min="6458" max="6458" width="7.83984375" style="223" customWidth="1"/>
    <col min="6459" max="6459" width="9.62890625" style="223" customWidth="1"/>
    <col min="6460" max="6460" width="1.1015625" style="223" customWidth="1"/>
    <col min="6461" max="6656" width="9.62890625" style="223"/>
    <col min="6657" max="6657" width="22.20703125" style="223" customWidth="1"/>
    <col min="6658" max="6658" width="15" style="223" customWidth="1"/>
    <col min="6659" max="6675" width="0" style="223" hidden="1" customWidth="1"/>
    <col min="6676" max="6676" width="45.3125" style="223" customWidth="1"/>
    <col min="6677" max="6677" width="62.3671875" style="223" customWidth="1"/>
    <col min="6678" max="6678" width="25.3125" style="223" customWidth="1"/>
    <col min="6679" max="6679" width="12.05078125" style="223" customWidth="1"/>
    <col min="6680" max="6680" width="24.3671875" style="223" customWidth="1"/>
    <col min="6681" max="6681" width="16.1015625" style="223" customWidth="1"/>
    <col min="6682" max="6683" width="12.05078125" style="223" customWidth="1"/>
    <col min="6684" max="6684" width="15.83984375" style="223" customWidth="1"/>
    <col min="6685" max="6685" width="11.5234375" style="223" customWidth="1"/>
    <col min="6686" max="6686" width="0" style="223" hidden="1" customWidth="1"/>
    <col min="6687" max="6687" width="15.83984375" style="223" customWidth="1"/>
    <col min="6688" max="6688" width="17.3125" style="223" customWidth="1"/>
    <col min="6689" max="6689" width="17.47265625" style="223" customWidth="1"/>
    <col min="6690" max="6690" width="16.1015625" style="223" customWidth="1"/>
    <col min="6691" max="6691" width="13.5234375" style="223" customWidth="1"/>
    <col min="6692" max="6692" width="14.20703125" style="223" customWidth="1"/>
    <col min="6693" max="6693" width="16.1015625" style="223" customWidth="1"/>
    <col min="6694" max="6694" width="15.578125" style="223" customWidth="1"/>
    <col min="6695" max="6695" width="12.83984375" style="223" customWidth="1"/>
    <col min="6696" max="6696" width="18" style="223" customWidth="1"/>
    <col min="6697" max="6697" width="16.62890625" style="223" customWidth="1"/>
    <col min="6698" max="6698" width="10.15625" style="223" customWidth="1"/>
    <col min="6699" max="6699" width="11.20703125" style="223" customWidth="1"/>
    <col min="6700" max="6705" width="10.15625" style="223" customWidth="1"/>
    <col min="6706" max="6706" width="15.9453125" style="223" customWidth="1"/>
    <col min="6707" max="6707" width="13" style="223" customWidth="1"/>
    <col min="6708" max="6709" width="13.26171875" style="223" customWidth="1"/>
    <col min="6710" max="6710" width="20.05078125" style="223" customWidth="1"/>
    <col min="6711" max="6711" width="15.83984375" style="223" customWidth="1"/>
    <col min="6712" max="6712" width="17.83984375" style="223" customWidth="1"/>
    <col min="6713" max="6713" width="13.68359375" style="223" customWidth="1"/>
    <col min="6714" max="6714" width="7.83984375" style="223" customWidth="1"/>
    <col min="6715" max="6715" width="9.62890625" style="223" customWidth="1"/>
    <col min="6716" max="6716" width="1.1015625" style="223" customWidth="1"/>
    <col min="6717" max="6912" width="9.62890625" style="223"/>
    <col min="6913" max="6913" width="22.20703125" style="223" customWidth="1"/>
    <col min="6914" max="6914" width="15" style="223" customWidth="1"/>
    <col min="6915" max="6931" width="0" style="223" hidden="1" customWidth="1"/>
    <col min="6932" max="6932" width="45.3125" style="223" customWidth="1"/>
    <col min="6933" max="6933" width="62.3671875" style="223" customWidth="1"/>
    <col min="6934" max="6934" width="25.3125" style="223" customWidth="1"/>
    <col min="6935" max="6935" width="12.05078125" style="223" customWidth="1"/>
    <col min="6936" max="6936" width="24.3671875" style="223" customWidth="1"/>
    <col min="6937" max="6937" width="16.1015625" style="223" customWidth="1"/>
    <col min="6938" max="6939" width="12.05078125" style="223" customWidth="1"/>
    <col min="6940" max="6940" width="15.83984375" style="223" customWidth="1"/>
    <col min="6941" max="6941" width="11.5234375" style="223" customWidth="1"/>
    <col min="6942" max="6942" width="0" style="223" hidden="1" customWidth="1"/>
    <col min="6943" max="6943" width="15.83984375" style="223" customWidth="1"/>
    <col min="6944" max="6944" width="17.3125" style="223" customWidth="1"/>
    <col min="6945" max="6945" width="17.47265625" style="223" customWidth="1"/>
    <col min="6946" max="6946" width="16.1015625" style="223" customWidth="1"/>
    <col min="6947" max="6947" width="13.5234375" style="223" customWidth="1"/>
    <col min="6948" max="6948" width="14.20703125" style="223" customWidth="1"/>
    <col min="6949" max="6949" width="16.1015625" style="223" customWidth="1"/>
    <col min="6950" max="6950" width="15.578125" style="223" customWidth="1"/>
    <col min="6951" max="6951" width="12.83984375" style="223" customWidth="1"/>
    <col min="6952" max="6952" width="18" style="223" customWidth="1"/>
    <col min="6953" max="6953" width="16.62890625" style="223" customWidth="1"/>
    <col min="6954" max="6954" width="10.15625" style="223" customWidth="1"/>
    <col min="6955" max="6955" width="11.20703125" style="223" customWidth="1"/>
    <col min="6956" max="6961" width="10.15625" style="223" customWidth="1"/>
    <col min="6962" max="6962" width="15.9453125" style="223" customWidth="1"/>
    <col min="6963" max="6963" width="13" style="223" customWidth="1"/>
    <col min="6964" max="6965" width="13.26171875" style="223" customWidth="1"/>
    <col min="6966" max="6966" width="20.05078125" style="223" customWidth="1"/>
    <col min="6967" max="6967" width="15.83984375" style="223" customWidth="1"/>
    <col min="6968" max="6968" width="17.83984375" style="223" customWidth="1"/>
    <col min="6969" max="6969" width="13.68359375" style="223" customWidth="1"/>
    <col min="6970" max="6970" width="7.83984375" style="223" customWidth="1"/>
    <col min="6971" max="6971" width="9.62890625" style="223" customWidth="1"/>
    <col min="6972" max="6972" width="1.1015625" style="223" customWidth="1"/>
    <col min="6973" max="7168" width="9.62890625" style="223"/>
    <col min="7169" max="7169" width="22.20703125" style="223" customWidth="1"/>
    <col min="7170" max="7170" width="15" style="223" customWidth="1"/>
    <col min="7171" max="7187" width="0" style="223" hidden="1" customWidth="1"/>
    <col min="7188" max="7188" width="45.3125" style="223" customWidth="1"/>
    <col min="7189" max="7189" width="62.3671875" style="223" customWidth="1"/>
    <col min="7190" max="7190" width="25.3125" style="223" customWidth="1"/>
    <col min="7191" max="7191" width="12.05078125" style="223" customWidth="1"/>
    <col min="7192" max="7192" width="24.3671875" style="223" customWidth="1"/>
    <col min="7193" max="7193" width="16.1015625" style="223" customWidth="1"/>
    <col min="7194" max="7195" width="12.05078125" style="223" customWidth="1"/>
    <col min="7196" max="7196" width="15.83984375" style="223" customWidth="1"/>
    <col min="7197" max="7197" width="11.5234375" style="223" customWidth="1"/>
    <col min="7198" max="7198" width="0" style="223" hidden="1" customWidth="1"/>
    <col min="7199" max="7199" width="15.83984375" style="223" customWidth="1"/>
    <col min="7200" max="7200" width="17.3125" style="223" customWidth="1"/>
    <col min="7201" max="7201" width="17.47265625" style="223" customWidth="1"/>
    <col min="7202" max="7202" width="16.1015625" style="223" customWidth="1"/>
    <col min="7203" max="7203" width="13.5234375" style="223" customWidth="1"/>
    <col min="7204" max="7204" width="14.20703125" style="223" customWidth="1"/>
    <col min="7205" max="7205" width="16.1015625" style="223" customWidth="1"/>
    <col min="7206" max="7206" width="15.578125" style="223" customWidth="1"/>
    <col min="7207" max="7207" width="12.83984375" style="223" customWidth="1"/>
    <col min="7208" max="7208" width="18" style="223" customWidth="1"/>
    <col min="7209" max="7209" width="16.62890625" style="223" customWidth="1"/>
    <col min="7210" max="7210" width="10.15625" style="223" customWidth="1"/>
    <col min="7211" max="7211" width="11.20703125" style="223" customWidth="1"/>
    <col min="7212" max="7217" width="10.15625" style="223" customWidth="1"/>
    <col min="7218" max="7218" width="15.9453125" style="223" customWidth="1"/>
    <col min="7219" max="7219" width="13" style="223" customWidth="1"/>
    <col min="7220" max="7221" width="13.26171875" style="223" customWidth="1"/>
    <col min="7222" max="7222" width="20.05078125" style="223" customWidth="1"/>
    <col min="7223" max="7223" width="15.83984375" style="223" customWidth="1"/>
    <col min="7224" max="7224" width="17.83984375" style="223" customWidth="1"/>
    <col min="7225" max="7225" width="13.68359375" style="223" customWidth="1"/>
    <col min="7226" max="7226" width="7.83984375" style="223" customWidth="1"/>
    <col min="7227" max="7227" width="9.62890625" style="223" customWidth="1"/>
    <col min="7228" max="7228" width="1.1015625" style="223" customWidth="1"/>
    <col min="7229" max="7424" width="9.62890625" style="223"/>
    <col min="7425" max="7425" width="22.20703125" style="223" customWidth="1"/>
    <col min="7426" max="7426" width="15" style="223" customWidth="1"/>
    <col min="7427" max="7443" width="0" style="223" hidden="1" customWidth="1"/>
    <col min="7444" max="7444" width="45.3125" style="223" customWidth="1"/>
    <col min="7445" max="7445" width="62.3671875" style="223" customWidth="1"/>
    <col min="7446" max="7446" width="25.3125" style="223" customWidth="1"/>
    <col min="7447" max="7447" width="12.05078125" style="223" customWidth="1"/>
    <col min="7448" max="7448" width="24.3671875" style="223" customWidth="1"/>
    <col min="7449" max="7449" width="16.1015625" style="223" customWidth="1"/>
    <col min="7450" max="7451" width="12.05078125" style="223" customWidth="1"/>
    <col min="7452" max="7452" width="15.83984375" style="223" customWidth="1"/>
    <col min="7453" max="7453" width="11.5234375" style="223" customWidth="1"/>
    <col min="7454" max="7454" width="0" style="223" hidden="1" customWidth="1"/>
    <col min="7455" max="7455" width="15.83984375" style="223" customWidth="1"/>
    <col min="7456" max="7456" width="17.3125" style="223" customWidth="1"/>
    <col min="7457" max="7457" width="17.47265625" style="223" customWidth="1"/>
    <col min="7458" max="7458" width="16.1015625" style="223" customWidth="1"/>
    <col min="7459" max="7459" width="13.5234375" style="223" customWidth="1"/>
    <col min="7460" max="7460" width="14.20703125" style="223" customWidth="1"/>
    <col min="7461" max="7461" width="16.1015625" style="223" customWidth="1"/>
    <col min="7462" max="7462" width="15.578125" style="223" customWidth="1"/>
    <col min="7463" max="7463" width="12.83984375" style="223" customWidth="1"/>
    <col min="7464" max="7464" width="18" style="223" customWidth="1"/>
    <col min="7465" max="7465" width="16.62890625" style="223" customWidth="1"/>
    <col min="7466" max="7466" width="10.15625" style="223" customWidth="1"/>
    <col min="7467" max="7467" width="11.20703125" style="223" customWidth="1"/>
    <col min="7468" max="7473" width="10.15625" style="223" customWidth="1"/>
    <col min="7474" max="7474" width="15.9453125" style="223" customWidth="1"/>
    <col min="7475" max="7475" width="13" style="223" customWidth="1"/>
    <col min="7476" max="7477" width="13.26171875" style="223" customWidth="1"/>
    <col min="7478" max="7478" width="20.05078125" style="223" customWidth="1"/>
    <col min="7479" max="7479" width="15.83984375" style="223" customWidth="1"/>
    <col min="7480" max="7480" width="17.83984375" style="223" customWidth="1"/>
    <col min="7481" max="7481" width="13.68359375" style="223" customWidth="1"/>
    <col min="7482" max="7482" width="7.83984375" style="223" customWidth="1"/>
    <col min="7483" max="7483" width="9.62890625" style="223" customWidth="1"/>
    <col min="7484" max="7484" width="1.1015625" style="223" customWidth="1"/>
    <col min="7485" max="7680" width="9.62890625" style="223"/>
    <col min="7681" max="7681" width="22.20703125" style="223" customWidth="1"/>
    <col min="7682" max="7682" width="15" style="223" customWidth="1"/>
    <col min="7683" max="7699" width="0" style="223" hidden="1" customWidth="1"/>
    <col min="7700" max="7700" width="45.3125" style="223" customWidth="1"/>
    <col min="7701" max="7701" width="62.3671875" style="223" customWidth="1"/>
    <col min="7702" max="7702" width="25.3125" style="223" customWidth="1"/>
    <col min="7703" max="7703" width="12.05078125" style="223" customWidth="1"/>
    <col min="7704" max="7704" width="24.3671875" style="223" customWidth="1"/>
    <col min="7705" max="7705" width="16.1015625" style="223" customWidth="1"/>
    <col min="7706" max="7707" width="12.05078125" style="223" customWidth="1"/>
    <col min="7708" max="7708" width="15.83984375" style="223" customWidth="1"/>
    <col min="7709" max="7709" width="11.5234375" style="223" customWidth="1"/>
    <col min="7710" max="7710" width="0" style="223" hidden="1" customWidth="1"/>
    <col min="7711" max="7711" width="15.83984375" style="223" customWidth="1"/>
    <col min="7712" max="7712" width="17.3125" style="223" customWidth="1"/>
    <col min="7713" max="7713" width="17.47265625" style="223" customWidth="1"/>
    <col min="7714" max="7714" width="16.1015625" style="223" customWidth="1"/>
    <col min="7715" max="7715" width="13.5234375" style="223" customWidth="1"/>
    <col min="7716" max="7716" width="14.20703125" style="223" customWidth="1"/>
    <col min="7717" max="7717" width="16.1015625" style="223" customWidth="1"/>
    <col min="7718" max="7718" width="15.578125" style="223" customWidth="1"/>
    <col min="7719" max="7719" width="12.83984375" style="223" customWidth="1"/>
    <col min="7720" max="7720" width="18" style="223" customWidth="1"/>
    <col min="7721" max="7721" width="16.62890625" style="223" customWidth="1"/>
    <col min="7722" max="7722" width="10.15625" style="223" customWidth="1"/>
    <col min="7723" max="7723" width="11.20703125" style="223" customWidth="1"/>
    <col min="7724" max="7729" width="10.15625" style="223" customWidth="1"/>
    <col min="7730" max="7730" width="15.9453125" style="223" customWidth="1"/>
    <col min="7731" max="7731" width="13" style="223" customWidth="1"/>
    <col min="7732" max="7733" width="13.26171875" style="223" customWidth="1"/>
    <col min="7734" max="7734" width="20.05078125" style="223" customWidth="1"/>
    <col min="7735" max="7735" width="15.83984375" style="223" customWidth="1"/>
    <col min="7736" max="7736" width="17.83984375" style="223" customWidth="1"/>
    <col min="7737" max="7737" width="13.68359375" style="223" customWidth="1"/>
    <col min="7738" max="7738" width="7.83984375" style="223" customWidth="1"/>
    <col min="7739" max="7739" width="9.62890625" style="223" customWidth="1"/>
    <col min="7740" max="7740" width="1.1015625" style="223" customWidth="1"/>
    <col min="7741" max="7936" width="9.62890625" style="223"/>
    <col min="7937" max="7937" width="22.20703125" style="223" customWidth="1"/>
    <col min="7938" max="7938" width="15" style="223" customWidth="1"/>
    <col min="7939" max="7955" width="0" style="223" hidden="1" customWidth="1"/>
    <col min="7956" max="7956" width="45.3125" style="223" customWidth="1"/>
    <col min="7957" max="7957" width="62.3671875" style="223" customWidth="1"/>
    <col min="7958" max="7958" width="25.3125" style="223" customWidth="1"/>
    <col min="7959" max="7959" width="12.05078125" style="223" customWidth="1"/>
    <col min="7960" max="7960" width="24.3671875" style="223" customWidth="1"/>
    <col min="7961" max="7961" width="16.1015625" style="223" customWidth="1"/>
    <col min="7962" max="7963" width="12.05078125" style="223" customWidth="1"/>
    <col min="7964" max="7964" width="15.83984375" style="223" customWidth="1"/>
    <col min="7965" max="7965" width="11.5234375" style="223" customWidth="1"/>
    <col min="7966" max="7966" width="0" style="223" hidden="1" customWidth="1"/>
    <col min="7967" max="7967" width="15.83984375" style="223" customWidth="1"/>
    <col min="7968" max="7968" width="17.3125" style="223" customWidth="1"/>
    <col min="7969" max="7969" width="17.47265625" style="223" customWidth="1"/>
    <col min="7970" max="7970" width="16.1015625" style="223" customWidth="1"/>
    <col min="7971" max="7971" width="13.5234375" style="223" customWidth="1"/>
    <col min="7972" max="7972" width="14.20703125" style="223" customWidth="1"/>
    <col min="7973" max="7973" width="16.1015625" style="223" customWidth="1"/>
    <col min="7974" max="7974" width="15.578125" style="223" customWidth="1"/>
    <col min="7975" max="7975" width="12.83984375" style="223" customWidth="1"/>
    <col min="7976" max="7976" width="18" style="223" customWidth="1"/>
    <col min="7977" max="7977" width="16.62890625" style="223" customWidth="1"/>
    <col min="7978" max="7978" width="10.15625" style="223" customWidth="1"/>
    <col min="7979" max="7979" width="11.20703125" style="223" customWidth="1"/>
    <col min="7980" max="7985" width="10.15625" style="223" customWidth="1"/>
    <col min="7986" max="7986" width="15.9453125" style="223" customWidth="1"/>
    <col min="7987" max="7987" width="13" style="223" customWidth="1"/>
    <col min="7988" max="7989" width="13.26171875" style="223" customWidth="1"/>
    <col min="7990" max="7990" width="20.05078125" style="223" customWidth="1"/>
    <col min="7991" max="7991" width="15.83984375" style="223" customWidth="1"/>
    <col min="7992" max="7992" width="17.83984375" style="223" customWidth="1"/>
    <col min="7993" max="7993" width="13.68359375" style="223" customWidth="1"/>
    <col min="7994" max="7994" width="7.83984375" style="223" customWidth="1"/>
    <col min="7995" max="7995" width="9.62890625" style="223" customWidth="1"/>
    <col min="7996" max="7996" width="1.1015625" style="223" customWidth="1"/>
    <col min="7997" max="8192" width="9.62890625" style="223"/>
    <col min="8193" max="8193" width="22.20703125" style="223" customWidth="1"/>
    <col min="8194" max="8194" width="15" style="223" customWidth="1"/>
    <col min="8195" max="8211" width="0" style="223" hidden="1" customWidth="1"/>
    <col min="8212" max="8212" width="45.3125" style="223" customWidth="1"/>
    <col min="8213" max="8213" width="62.3671875" style="223" customWidth="1"/>
    <col min="8214" max="8214" width="25.3125" style="223" customWidth="1"/>
    <col min="8215" max="8215" width="12.05078125" style="223" customWidth="1"/>
    <col min="8216" max="8216" width="24.3671875" style="223" customWidth="1"/>
    <col min="8217" max="8217" width="16.1015625" style="223" customWidth="1"/>
    <col min="8218" max="8219" width="12.05078125" style="223" customWidth="1"/>
    <col min="8220" max="8220" width="15.83984375" style="223" customWidth="1"/>
    <col min="8221" max="8221" width="11.5234375" style="223" customWidth="1"/>
    <col min="8222" max="8222" width="0" style="223" hidden="1" customWidth="1"/>
    <col min="8223" max="8223" width="15.83984375" style="223" customWidth="1"/>
    <col min="8224" max="8224" width="17.3125" style="223" customWidth="1"/>
    <col min="8225" max="8225" width="17.47265625" style="223" customWidth="1"/>
    <col min="8226" max="8226" width="16.1015625" style="223" customWidth="1"/>
    <col min="8227" max="8227" width="13.5234375" style="223" customWidth="1"/>
    <col min="8228" max="8228" width="14.20703125" style="223" customWidth="1"/>
    <col min="8229" max="8229" width="16.1015625" style="223" customWidth="1"/>
    <col min="8230" max="8230" width="15.578125" style="223" customWidth="1"/>
    <col min="8231" max="8231" width="12.83984375" style="223" customWidth="1"/>
    <col min="8232" max="8232" width="18" style="223" customWidth="1"/>
    <col min="8233" max="8233" width="16.62890625" style="223" customWidth="1"/>
    <col min="8234" max="8234" width="10.15625" style="223" customWidth="1"/>
    <col min="8235" max="8235" width="11.20703125" style="223" customWidth="1"/>
    <col min="8236" max="8241" width="10.15625" style="223" customWidth="1"/>
    <col min="8242" max="8242" width="15.9453125" style="223" customWidth="1"/>
    <col min="8243" max="8243" width="13" style="223" customWidth="1"/>
    <col min="8244" max="8245" width="13.26171875" style="223" customWidth="1"/>
    <col min="8246" max="8246" width="20.05078125" style="223" customWidth="1"/>
    <col min="8247" max="8247" width="15.83984375" style="223" customWidth="1"/>
    <col min="8248" max="8248" width="17.83984375" style="223" customWidth="1"/>
    <col min="8249" max="8249" width="13.68359375" style="223" customWidth="1"/>
    <col min="8250" max="8250" width="7.83984375" style="223" customWidth="1"/>
    <col min="8251" max="8251" width="9.62890625" style="223" customWidth="1"/>
    <col min="8252" max="8252" width="1.1015625" style="223" customWidth="1"/>
    <col min="8253" max="8448" width="9.62890625" style="223"/>
    <col min="8449" max="8449" width="22.20703125" style="223" customWidth="1"/>
    <col min="8450" max="8450" width="15" style="223" customWidth="1"/>
    <col min="8451" max="8467" width="0" style="223" hidden="1" customWidth="1"/>
    <col min="8468" max="8468" width="45.3125" style="223" customWidth="1"/>
    <col min="8469" max="8469" width="62.3671875" style="223" customWidth="1"/>
    <col min="8470" max="8470" width="25.3125" style="223" customWidth="1"/>
    <col min="8471" max="8471" width="12.05078125" style="223" customWidth="1"/>
    <col min="8472" max="8472" width="24.3671875" style="223" customWidth="1"/>
    <col min="8473" max="8473" width="16.1015625" style="223" customWidth="1"/>
    <col min="8474" max="8475" width="12.05078125" style="223" customWidth="1"/>
    <col min="8476" max="8476" width="15.83984375" style="223" customWidth="1"/>
    <col min="8477" max="8477" width="11.5234375" style="223" customWidth="1"/>
    <col min="8478" max="8478" width="0" style="223" hidden="1" customWidth="1"/>
    <col min="8479" max="8479" width="15.83984375" style="223" customWidth="1"/>
    <col min="8480" max="8480" width="17.3125" style="223" customWidth="1"/>
    <col min="8481" max="8481" width="17.47265625" style="223" customWidth="1"/>
    <col min="8482" max="8482" width="16.1015625" style="223" customWidth="1"/>
    <col min="8483" max="8483" width="13.5234375" style="223" customWidth="1"/>
    <col min="8484" max="8484" width="14.20703125" style="223" customWidth="1"/>
    <col min="8485" max="8485" width="16.1015625" style="223" customWidth="1"/>
    <col min="8486" max="8486" width="15.578125" style="223" customWidth="1"/>
    <col min="8487" max="8487" width="12.83984375" style="223" customWidth="1"/>
    <col min="8488" max="8488" width="18" style="223" customWidth="1"/>
    <col min="8489" max="8489" width="16.62890625" style="223" customWidth="1"/>
    <col min="8490" max="8490" width="10.15625" style="223" customWidth="1"/>
    <col min="8491" max="8491" width="11.20703125" style="223" customWidth="1"/>
    <col min="8492" max="8497" width="10.15625" style="223" customWidth="1"/>
    <col min="8498" max="8498" width="15.9453125" style="223" customWidth="1"/>
    <col min="8499" max="8499" width="13" style="223" customWidth="1"/>
    <col min="8500" max="8501" width="13.26171875" style="223" customWidth="1"/>
    <col min="8502" max="8502" width="20.05078125" style="223" customWidth="1"/>
    <col min="8503" max="8503" width="15.83984375" style="223" customWidth="1"/>
    <col min="8504" max="8504" width="17.83984375" style="223" customWidth="1"/>
    <col min="8505" max="8505" width="13.68359375" style="223" customWidth="1"/>
    <col min="8506" max="8506" width="7.83984375" style="223" customWidth="1"/>
    <col min="8507" max="8507" width="9.62890625" style="223" customWidth="1"/>
    <col min="8508" max="8508" width="1.1015625" style="223" customWidth="1"/>
    <col min="8509" max="8704" width="9.62890625" style="223"/>
    <col min="8705" max="8705" width="22.20703125" style="223" customWidth="1"/>
    <col min="8706" max="8706" width="15" style="223" customWidth="1"/>
    <col min="8707" max="8723" width="0" style="223" hidden="1" customWidth="1"/>
    <col min="8724" max="8724" width="45.3125" style="223" customWidth="1"/>
    <col min="8725" max="8725" width="62.3671875" style="223" customWidth="1"/>
    <col min="8726" max="8726" width="25.3125" style="223" customWidth="1"/>
    <col min="8727" max="8727" width="12.05078125" style="223" customWidth="1"/>
    <col min="8728" max="8728" width="24.3671875" style="223" customWidth="1"/>
    <col min="8729" max="8729" width="16.1015625" style="223" customWidth="1"/>
    <col min="8730" max="8731" width="12.05078125" style="223" customWidth="1"/>
    <col min="8732" max="8732" width="15.83984375" style="223" customWidth="1"/>
    <col min="8733" max="8733" width="11.5234375" style="223" customWidth="1"/>
    <col min="8734" max="8734" width="0" style="223" hidden="1" customWidth="1"/>
    <col min="8735" max="8735" width="15.83984375" style="223" customWidth="1"/>
    <col min="8736" max="8736" width="17.3125" style="223" customWidth="1"/>
    <col min="8737" max="8737" width="17.47265625" style="223" customWidth="1"/>
    <col min="8738" max="8738" width="16.1015625" style="223" customWidth="1"/>
    <col min="8739" max="8739" width="13.5234375" style="223" customWidth="1"/>
    <col min="8740" max="8740" width="14.20703125" style="223" customWidth="1"/>
    <col min="8741" max="8741" width="16.1015625" style="223" customWidth="1"/>
    <col min="8742" max="8742" width="15.578125" style="223" customWidth="1"/>
    <col min="8743" max="8743" width="12.83984375" style="223" customWidth="1"/>
    <col min="8744" max="8744" width="18" style="223" customWidth="1"/>
    <col min="8745" max="8745" width="16.62890625" style="223" customWidth="1"/>
    <col min="8746" max="8746" width="10.15625" style="223" customWidth="1"/>
    <col min="8747" max="8747" width="11.20703125" style="223" customWidth="1"/>
    <col min="8748" max="8753" width="10.15625" style="223" customWidth="1"/>
    <col min="8754" max="8754" width="15.9453125" style="223" customWidth="1"/>
    <col min="8755" max="8755" width="13" style="223" customWidth="1"/>
    <col min="8756" max="8757" width="13.26171875" style="223" customWidth="1"/>
    <col min="8758" max="8758" width="20.05078125" style="223" customWidth="1"/>
    <col min="8759" max="8759" width="15.83984375" style="223" customWidth="1"/>
    <col min="8760" max="8760" width="17.83984375" style="223" customWidth="1"/>
    <col min="8761" max="8761" width="13.68359375" style="223" customWidth="1"/>
    <col min="8762" max="8762" width="7.83984375" style="223" customWidth="1"/>
    <col min="8763" max="8763" width="9.62890625" style="223" customWidth="1"/>
    <col min="8764" max="8764" width="1.1015625" style="223" customWidth="1"/>
    <col min="8765" max="8960" width="9.62890625" style="223"/>
    <col min="8961" max="8961" width="22.20703125" style="223" customWidth="1"/>
    <col min="8962" max="8962" width="15" style="223" customWidth="1"/>
    <col min="8963" max="8979" width="0" style="223" hidden="1" customWidth="1"/>
    <col min="8980" max="8980" width="45.3125" style="223" customWidth="1"/>
    <col min="8981" max="8981" width="62.3671875" style="223" customWidth="1"/>
    <col min="8982" max="8982" width="25.3125" style="223" customWidth="1"/>
    <col min="8983" max="8983" width="12.05078125" style="223" customWidth="1"/>
    <col min="8984" max="8984" width="24.3671875" style="223" customWidth="1"/>
    <col min="8985" max="8985" width="16.1015625" style="223" customWidth="1"/>
    <col min="8986" max="8987" width="12.05078125" style="223" customWidth="1"/>
    <col min="8988" max="8988" width="15.83984375" style="223" customWidth="1"/>
    <col min="8989" max="8989" width="11.5234375" style="223" customWidth="1"/>
    <col min="8990" max="8990" width="0" style="223" hidden="1" customWidth="1"/>
    <col min="8991" max="8991" width="15.83984375" style="223" customWidth="1"/>
    <col min="8992" max="8992" width="17.3125" style="223" customWidth="1"/>
    <col min="8993" max="8993" width="17.47265625" style="223" customWidth="1"/>
    <col min="8994" max="8994" width="16.1015625" style="223" customWidth="1"/>
    <col min="8995" max="8995" width="13.5234375" style="223" customWidth="1"/>
    <col min="8996" max="8996" width="14.20703125" style="223" customWidth="1"/>
    <col min="8997" max="8997" width="16.1015625" style="223" customWidth="1"/>
    <col min="8998" max="8998" width="15.578125" style="223" customWidth="1"/>
    <col min="8999" max="8999" width="12.83984375" style="223" customWidth="1"/>
    <col min="9000" max="9000" width="18" style="223" customWidth="1"/>
    <col min="9001" max="9001" width="16.62890625" style="223" customWidth="1"/>
    <col min="9002" max="9002" width="10.15625" style="223" customWidth="1"/>
    <col min="9003" max="9003" width="11.20703125" style="223" customWidth="1"/>
    <col min="9004" max="9009" width="10.15625" style="223" customWidth="1"/>
    <col min="9010" max="9010" width="15.9453125" style="223" customWidth="1"/>
    <col min="9011" max="9011" width="13" style="223" customWidth="1"/>
    <col min="9012" max="9013" width="13.26171875" style="223" customWidth="1"/>
    <col min="9014" max="9014" width="20.05078125" style="223" customWidth="1"/>
    <col min="9015" max="9015" width="15.83984375" style="223" customWidth="1"/>
    <col min="9016" max="9016" width="17.83984375" style="223" customWidth="1"/>
    <col min="9017" max="9017" width="13.68359375" style="223" customWidth="1"/>
    <col min="9018" max="9018" width="7.83984375" style="223" customWidth="1"/>
    <col min="9019" max="9019" width="9.62890625" style="223" customWidth="1"/>
    <col min="9020" max="9020" width="1.1015625" style="223" customWidth="1"/>
    <col min="9021" max="9216" width="9.62890625" style="223"/>
    <col min="9217" max="9217" width="22.20703125" style="223" customWidth="1"/>
    <col min="9218" max="9218" width="15" style="223" customWidth="1"/>
    <col min="9219" max="9235" width="0" style="223" hidden="1" customWidth="1"/>
    <col min="9236" max="9236" width="45.3125" style="223" customWidth="1"/>
    <col min="9237" max="9237" width="62.3671875" style="223" customWidth="1"/>
    <col min="9238" max="9238" width="25.3125" style="223" customWidth="1"/>
    <col min="9239" max="9239" width="12.05078125" style="223" customWidth="1"/>
    <col min="9240" max="9240" width="24.3671875" style="223" customWidth="1"/>
    <col min="9241" max="9241" width="16.1015625" style="223" customWidth="1"/>
    <col min="9242" max="9243" width="12.05078125" style="223" customWidth="1"/>
    <col min="9244" max="9244" width="15.83984375" style="223" customWidth="1"/>
    <col min="9245" max="9245" width="11.5234375" style="223" customWidth="1"/>
    <col min="9246" max="9246" width="0" style="223" hidden="1" customWidth="1"/>
    <col min="9247" max="9247" width="15.83984375" style="223" customWidth="1"/>
    <col min="9248" max="9248" width="17.3125" style="223" customWidth="1"/>
    <col min="9249" max="9249" width="17.47265625" style="223" customWidth="1"/>
    <col min="9250" max="9250" width="16.1015625" style="223" customWidth="1"/>
    <col min="9251" max="9251" width="13.5234375" style="223" customWidth="1"/>
    <col min="9252" max="9252" width="14.20703125" style="223" customWidth="1"/>
    <col min="9253" max="9253" width="16.1015625" style="223" customWidth="1"/>
    <col min="9254" max="9254" width="15.578125" style="223" customWidth="1"/>
    <col min="9255" max="9255" width="12.83984375" style="223" customWidth="1"/>
    <col min="9256" max="9256" width="18" style="223" customWidth="1"/>
    <col min="9257" max="9257" width="16.62890625" style="223" customWidth="1"/>
    <col min="9258" max="9258" width="10.15625" style="223" customWidth="1"/>
    <col min="9259" max="9259" width="11.20703125" style="223" customWidth="1"/>
    <col min="9260" max="9265" width="10.15625" style="223" customWidth="1"/>
    <col min="9266" max="9266" width="15.9453125" style="223" customWidth="1"/>
    <col min="9267" max="9267" width="13" style="223" customWidth="1"/>
    <col min="9268" max="9269" width="13.26171875" style="223" customWidth="1"/>
    <col min="9270" max="9270" width="20.05078125" style="223" customWidth="1"/>
    <col min="9271" max="9271" width="15.83984375" style="223" customWidth="1"/>
    <col min="9272" max="9272" width="17.83984375" style="223" customWidth="1"/>
    <col min="9273" max="9273" width="13.68359375" style="223" customWidth="1"/>
    <col min="9274" max="9274" width="7.83984375" style="223" customWidth="1"/>
    <col min="9275" max="9275" width="9.62890625" style="223" customWidth="1"/>
    <col min="9276" max="9276" width="1.1015625" style="223" customWidth="1"/>
    <col min="9277" max="9472" width="9.62890625" style="223"/>
    <col min="9473" max="9473" width="22.20703125" style="223" customWidth="1"/>
    <col min="9474" max="9474" width="15" style="223" customWidth="1"/>
    <col min="9475" max="9491" width="0" style="223" hidden="1" customWidth="1"/>
    <col min="9492" max="9492" width="45.3125" style="223" customWidth="1"/>
    <col min="9493" max="9493" width="62.3671875" style="223" customWidth="1"/>
    <col min="9494" max="9494" width="25.3125" style="223" customWidth="1"/>
    <col min="9495" max="9495" width="12.05078125" style="223" customWidth="1"/>
    <col min="9496" max="9496" width="24.3671875" style="223" customWidth="1"/>
    <col min="9497" max="9497" width="16.1015625" style="223" customWidth="1"/>
    <col min="9498" max="9499" width="12.05078125" style="223" customWidth="1"/>
    <col min="9500" max="9500" width="15.83984375" style="223" customWidth="1"/>
    <col min="9501" max="9501" width="11.5234375" style="223" customWidth="1"/>
    <col min="9502" max="9502" width="0" style="223" hidden="1" customWidth="1"/>
    <col min="9503" max="9503" width="15.83984375" style="223" customWidth="1"/>
    <col min="9504" max="9504" width="17.3125" style="223" customWidth="1"/>
    <col min="9505" max="9505" width="17.47265625" style="223" customWidth="1"/>
    <col min="9506" max="9506" width="16.1015625" style="223" customWidth="1"/>
    <col min="9507" max="9507" width="13.5234375" style="223" customWidth="1"/>
    <col min="9508" max="9508" width="14.20703125" style="223" customWidth="1"/>
    <col min="9509" max="9509" width="16.1015625" style="223" customWidth="1"/>
    <col min="9510" max="9510" width="15.578125" style="223" customWidth="1"/>
    <col min="9511" max="9511" width="12.83984375" style="223" customWidth="1"/>
    <col min="9512" max="9512" width="18" style="223" customWidth="1"/>
    <col min="9513" max="9513" width="16.62890625" style="223" customWidth="1"/>
    <col min="9514" max="9514" width="10.15625" style="223" customWidth="1"/>
    <col min="9515" max="9515" width="11.20703125" style="223" customWidth="1"/>
    <col min="9516" max="9521" width="10.15625" style="223" customWidth="1"/>
    <col min="9522" max="9522" width="15.9453125" style="223" customWidth="1"/>
    <col min="9523" max="9523" width="13" style="223" customWidth="1"/>
    <col min="9524" max="9525" width="13.26171875" style="223" customWidth="1"/>
    <col min="9526" max="9526" width="20.05078125" style="223" customWidth="1"/>
    <col min="9527" max="9527" width="15.83984375" style="223" customWidth="1"/>
    <col min="9528" max="9528" width="17.83984375" style="223" customWidth="1"/>
    <col min="9529" max="9529" width="13.68359375" style="223" customWidth="1"/>
    <col min="9530" max="9530" width="7.83984375" style="223" customWidth="1"/>
    <col min="9531" max="9531" width="9.62890625" style="223" customWidth="1"/>
    <col min="9532" max="9532" width="1.1015625" style="223" customWidth="1"/>
    <col min="9533" max="9728" width="9.62890625" style="223"/>
    <col min="9729" max="9729" width="22.20703125" style="223" customWidth="1"/>
    <col min="9730" max="9730" width="15" style="223" customWidth="1"/>
    <col min="9731" max="9747" width="0" style="223" hidden="1" customWidth="1"/>
    <col min="9748" max="9748" width="45.3125" style="223" customWidth="1"/>
    <col min="9749" max="9749" width="62.3671875" style="223" customWidth="1"/>
    <col min="9750" max="9750" width="25.3125" style="223" customWidth="1"/>
    <col min="9751" max="9751" width="12.05078125" style="223" customWidth="1"/>
    <col min="9752" max="9752" width="24.3671875" style="223" customWidth="1"/>
    <col min="9753" max="9753" width="16.1015625" style="223" customWidth="1"/>
    <col min="9754" max="9755" width="12.05078125" style="223" customWidth="1"/>
    <col min="9756" max="9756" width="15.83984375" style="223" customWidth="1"/>
    <col min="9757" max="9757" width="11.5234375" style="223" customWidth="1"/>
    <col min="9758" max="9758" width="0" style="223" hidden="1" customWidth="1"/>
    <col min="9759" max="9759" width="15.83984375" style="223" customWidth="1"/>
    <col min="9760" max="9760" width="17.3125" style="223" customWidth="1"/>
    <col min="9761" max="9761" width="17.47265625" style="223" customWidth="1"/>
    <col min="9762" max="9762" width="16.1015625" style="223" customWidth="1"/>
    <col min="9763" max="9763" width="13.5234375" style="223" customWidth="1"/>
    <col min="9764" max="9764" width="14.20703125" style="223" customWidth="1"/>
    <col min="9765" max="9765" width="16.1015625" style="223" customWidth="1"/>
    <col min="9766" max="9766" width="15.578125" style="223" customWidth="1"/>
    <col min="9767" max="9767" width="12.83984375" style="223" customWidth="1"/>
    <col min="9768" max="9768" width="18" style="223" customWidth="1"/>
    <col min="9769" max="9769" width="16.62890625" style="223" customWidth="1"/>
    <col min="9770" max="9770" width="10.15625" style="223" customWidth="1"/>
    <col min="9771" max="9771" width="11.20703125" style="223" customWidth="1"/>
    <col min="9772" max="9777" width="10.15625" style="223" customWidth="1"/>
    <col min="9778" max="9778" width="15.9453125" style="223" customWidth="1"/>
    <col min="9779" max="9779" width="13" style="223" customWidth="1"/>
    <col min="9780" max="9781" width="13.26171875" style="223" customWidth="1"/>
    <col min="9782" max="9782" width="20.05078125" style="223" customWidth="1"/>
    <col min="9783" max="9783" width="15.83984375" style="223" customWidth="1"/>
    <col min="9784" max="9784" width="17.83984375" style="223" customWidth="1"/>
    <col min="9785" max="9785" width="13.68359375" style="223" customWidth="1"/>
    <col min="9786" max="9786" width="7.83984375" style="223" customWidth="1"/>
    <col min="9787" max="9787" width="9.62890625" style="223" customWidth="1"/>
    <col min="9788" max="9788" width="1.1015625" style="223" customWidth="1"/>
    <col min="9789" max="9984" width="9.62890625" style="223"/>
    <col min="9985" max="9985" width="22.20703125" style="223" customWidth="1"/>
    <col min="9986" max="9986" width="15" style="223" customWidth="1"/>
    <col min="9987" max="10003" width="0" style="223" hidden="1" customWidth="1"/>
    <col min="10004" max="10004" width="45.3125" style="223" customWidth="1"/>
    <col min="10005" max="10005" width="62.3671875" style="223" customWidth="1"/>
    <col min="10006" max="10006" width="25.3125" style="223" customWidth="1"/>
    <col min="10007" max="10007" width="12.05078125" style="223" customWidth="1"/>
    <col min="10008" max="10008" width="24.3671875" style="223" customWidth="1"/>
    <col min="10009" max="10009" width="16.1015625" style="223" customWidth="1"/>
    <col min="10010" max="10011" width="12.05078125" style="223" customWidth="1"/>
    <col min="10012" max="10012" width="15.83984375" style="223" customWidth="1"/>
    <col min="10013" max="10013" width="11.5234375" style="223" customWidth="1"/>
    <col min="10014" max="10014" width="0" style="223" hidden="1" customWidth="1"/>
    <col min="10015" max="10015" width="15.83984375" style="223" customWidth="1"/>
    <col min="10016" max="10016" width="17.3125" style="223" customWidth="1"/>
    <col min="10017" max="10017" width="17.47265625" style="223" customWidth="1"/>
    <col min="10018" max="10018" width="16.1015625" style="223" customWidth="1"/>
    <col min="10019" max="10019" width="13.5234375" style="223" customWidth="1"/>
    <col min="10020" max="10020" width="14.20703125" style="223" customWidth="1"/>
    <col min="10021" max="10021" width="16.1015625" style="223" customWidth="1"/>
    <col min="10022" max="10022" width="15.578125" style="223" customWidth="1"/>
    <col min="10023" max="10023" width="12.83984375" style="223" customWidth="1"/>
    <col min="10024" max="10024" width="18" style="223" customWidth="1"/>
    <col min="10025" max="10025" width="16.62890625" style="223" customWidth="1"/>
    <col min="10026" max="10026" width="10.15625" style="223" customWidth="1"/>
    <col min="10027" max="10027" width="11.20703125" style="223" customWidth="1"/>
    <col min="10028" max="10033" width="10.15625" style="223" customWidth="1"/>
    <col min="10034" max="10034" width="15.9453125" style="223" customWidth="1"/>
    <col min="10035" max="10035" width="13" style="223" customWidth="1"/>
    <col min="10036" max="10037" width="13.26171875" style="223" customWidth="1"/>
    <col min="10038" max="10038" width="20.05078125" style="223" customWidth="1"/>
    <col min="10039" max="10039" width="15.83984375" style="223" customWidth="1"/>
    <col min="10040" max="10040" width="17.83984375" style="223" customWidth="1"/>
    <col min="10041" max="10041" width="13.68359375" style="223" customWidth="1"/>
    <col min="10042" max="10042" width="7.83984375" style="223" customWidth="1"/>
    <col min="10043" max="10043" width="9.62890625" style="223" customWidth="1"/>
    <col min="10044" max="10044" width="1.1015625" style="223" customWidth="1"/>
    <col min="10045" max="10240" width="9.62890625" style="223"/>
    <col min="10241" max="10241" width="22.20703125" style="223" customWidth="1"/>
    <col min="10242" max="10242" width="15" style="223" customWidth="1"/>
    <col min="10243" max="10259" width="0" style="223" hidden="1" customWidth="1"/>
    <col min="10260" max="10260" width="45.3125" style="223" customWidth="1"/>
    <col min="10261" max="10261" width="62.3671875" style="223" customWidth="1"/>
    <col min="10262" max="10262" width="25.3125" style="223" customWidth="1"/>
    <col min="10263" max="10263" width="12.05078125" style="223" customWidth="1"/>
    <col min="10264" max="10264" width="24.3671875" style="223" customWidth="1"/>
    <col min="10265" max="10265" width="16.1015625" style="223" customWidth="1"/>
    <col min="10266" max="10267" width="12.05078125" style="223" customWidth="1"/>
    <col min="10268" max="10268" width="15.83984375" style="223" customWidth="1"/>
    <col min="10269" max="10269" width="11.5234375" style="223" customWidth="1"/>
    <col min="10270" max="10270" width="0" style="223" hidden="1" customWidth="1"/>
    <col min="10271" max="10271" width="15.83984375" style="223" customWidth="1"/>
    <col min="10272" max="10272" width="17.3125" style="223" customWidth="1"/>
    <col min="10273" max="10273" width="17.47265625" style="223" customWidth="1"/>
    <col min="10274" max="10274" width="16.1015625" style="223" customWidth="1"/>
    <col min="10275" max="10275" width="13.5234375" style="223" customWidth="1"/>
    <col min="10276" max="10276" width="14.20703125" style="223" customWidth="1"/>
    <col min="10277" max="10277" width="16.1015625" style="223" customWidth="1"/>
    <col min="10278" max="10278" width="15.578125" style="223" customWidth="1"/>
    <col min="10279" max="10279" width="12.83984375" style="223" customWidth="1"/>
    <col min="10280" max="10280" width="18" style="223" customWidth="1"/>
    <col min="10281" max="10281" width="16.62890625" style="223" customWidth="1"/>
    <col min="10282" max="10282" width="10.15625" style="223" customWidth="1"/>
    <col min="10283" max="10283" width="11.20703125" style="223" customWidth="1"/>
    <col min="10284" max="10289" width="10.15625" style="223" customWidth="1"/>
    <col min="10290" max="10290" width="15.9453125" style="223" customWidth="1"/>
    <col min="10291" max="10291" width="13" style="223" customWidth="1"/>
    <col min="10292" max="10293" width="13.26171875" style="223" customWidth="1"/>
    <col min="10294" max="10294" width="20.05078125" style="223" customWidth="1"/>
    <col min="10295" max="10295" width="15.83984375" style="223" customWidth="1"/>
    <col min="10296" max="10296" width="17.83984375" style="223" customWidth="1"/>
    <col min="10297" max="10297" width="13.68359375" style="223" customWidth="1"/>
    <col min="10298" max="10298" width="7.83984375" style="223" customWidth="1"/>
    <col min="10299" max="10299" width="9.62890625" style="223" customWidth="1"/>
    <col min="10300" max="10300" width="1.1015625" style="223" customWidth="1"/>
    <col min="10301" max="10496" width="9.62890625" style="223"/>
    <col min="10497" max="10497" width="22.20703125" style="223" customWidth="1"/>
    <col min="10498" max="10498" width="15" style="223" customWidth="1"/>
    <col min="10499" max="10515" width="0" style="223" hidden="1" customWidth="1"/>
    <col min="10516" max="10516" width="45.3125" style="223" customWidth="1"/>
    <col min="10517" max="10517" width="62.3671875" style="223" customWidth="1"/>
    <col min="10518" max="10518" width="25.3125" style="223" customWidth="1"/>
    <col min="10519" max="10519" width="12.05078125" style="223" customWidth="1"/>
    <col min="10520" max="10520" width="24.3671875" style="223" customWidth="1"/>
    <col min="10521" max="10521" width="16.1015625" style="223" customWidth="1"/>
    <col min="10522" max="10523" width="12.05078125" style="223" customWidth="1"/>
    <col min="10524" max="10524" width="15.83984375" style="223" customWidth="1"/>
    <col min="10525" max="10525" width="11.5234375" style="223" customWidth="1"/>
    <col min="10526" max="10526" width="0" style="223" hidden="1" customWidth="1"/>
    <col min="10527" max="10527" width="15.83984375" style="223" customWidth="1"/>
    <col min="10528" max="10528" width="17.3125" style="223" customWidth="1"/>
    <col min="10529" max="10529" width="17.47265625" style="223" customWidth="1"/>
    <col min="10530" max="10530" width="16.1015625" style="223" customWidth="1"/>
    <col min="10531" max="10531" width="13.5234375" style="223" customWidth="1"/>
    <col min="10532" max="10532" width="14.20703125" style="223" customWidth="1"/>
    <col min="10533" max="10533" width="16.1015625" style="223" customWidth="1"/>
    <col min="10534" max="10534" width="15.578125" style="223" customWidth="1"/>
    <col min="10535" max="10535" width="12.83984375" style="223" customWidth="1"/>
    <col min="10536" max="10536" width="18" style="223" customWidth="1"/>
    <col min="10537" max="10537" width="16.62890625" style="223" customWidth="1"/>
    <col min="10538" max="10538" width="10.15625" style="223" customWidth="1"/>
    <col min="10539" max="10539" width="11.20703125" style="223" customWidth="1"/>
    <col min="10540" max="10545" width="10.15625" style="223" customWidth="1"/>
    <col min="10546" max="10546" width="15.9453125" style="223" customWidth="1"/>
    <col min="10547" max="10547" width="13" style="223" customWidth="1"/>
    <col min="10548" max="10549" width="13.26171875" style="223" customWidth="1"/>
    <col min="10550" max="10550" width="20.05078125" style="223" customWidth="1"/>
    <col min="10551" max="10551" width="15.83984375" style="223" customWidth="1"/>
    <col min="10552" max="10552" width="17.83984375" style="223" customWidth="1"/>
    <col min="10553" max="10553" width="13.68359375" style="223" customWidth="1"/>
    <col min="10554" max="10554" width="7.83984375" style="223" customWidth="1"/>
    <col min="10555" max="10555" width="9.62890625" style="223" customWidth="1"/>
    <col min="10556" max="10556" width="1.1015625" style="223" customWidth="1"/>
    <col min="10557" max="10752" width="9.62890625" style="223"/>
    <col min="10753" max="10753" width="22.20703125" style="223" customWidth="1"/>
    <col min="10754" max="10754" width="15" style="223" customWidth="1"/>
    <col min="10755" max="10771" width="0" style="223" hidden="1" customWidth="1"/>
    <col min="10772" max="10772" width="45.3125" style="223" customWidth="1"/>
    <col min="10773" max="10773" width="62.3671875" style="223" customWidth="1"/>
    <col min="10774" max="10774" width="25.3125" style="223" customWidth="1"/>
    <col min="10775" max="10775" width="12.05078125" style="223" customWidth="1"/>
    <col min="10776" max="10776" width="24.3671875" style="223" customWidth="1"/>
    <col min="10777" max="10777" width="16.1015625" style="223" customWidth="1"/>
    <col min="10778" max="10779" width="12.05078125" style="223" customWidth="1"/>
    <col min="10780" max="10780" width="15.83984375" style="223" customWidth="1"/>
    <col min="10781" max="10781" width="11.5234375" style="223" customWidth="1"/>
    <col min="10782" max="10782" width="0" style="223" hidden="1" customWidth="1"/>
    <col min="10783" max="10783" width="15.83984375" style="223" customWidth="1"/>
    <col min="10784" max="10784" width="17.3125" style="223" customWidth="1"/>
    <col min="10785" max="10785" width="17.47265625" style="223" customWidth="1"/>
    <col min="10786" max="10786" width="16.1015625" style="223" customWidth="1"/>
    <col min="10787" max="10787" width="13.5234375" style="223" customWidth="1"/>
    <col min="10788" max="10788" width="14.20703125" style="223" customWidth="1"/>
    <col min="10789" max="10789" width="16.1015625" style="223" customWidth="1"/>
    <col min="10790" max="10790" width="15.578125" style="223" customWidth="1"/>
    <col min="10791" max="10791" width="12.83984375" style="223" customWidth="1"/>
    <col min="10792" max="10792" width="18" style="223" customWidth="1"/>
    <col min="10793" max="10793" width="16.62890625" style="223" customWidth="1"/>
    <col min="10794" max="10794" width="10.15625" style="223" customWidth="1"/>
    <col min="10795" max="10795" width="11.20703125" style="223" customWidth="1"/>
    <col min="10796" max="10801" width="10.15625" style="223" customWidth="1"/>
    <col min="10802" max="10802" width="15.9453125" style="223" customWidth="1"/>
    <col min="10803" max="10803" width="13" style="223" customWidth="1"/>
    <col min="10804" max="10805" width="13.26171875" style="223" customWidth="1"/>
    <col min="10806" max="10806" width="20.05078125" style="223" customWidth="1"/>
    <col min="10807" max="10807" width="15.83984375" style="223" customWidth="1"/>
    <col min="10808" max="10808" width="17.83984375" style="223" customWidth="1"/>
    <col min="10809" max="10809" width="13.68359375" style="223" customWidth="1"/>
    <col min="10810" max="10810" width="7.83984375" style="223" customWidth="1"/>
    <col min="10811" max="10811" width="9.62890625" style="223" customWidth="1"/>
    <col min="10812" max="10812" width="1.1015625" style="223" customWidth="1"/>
    <col min="10813" max="11008" width="9.62890625" style="223"/>
    <col min="11009" max="11009" width="22.20703125" style="223" customWidth="1"/>
    <col min="11010" max="11010" width="15" style="223" customWidth="1"/>
    <col min="11011" max="11027" width="0" style="223" hidden="1" customWidth="1"/>
    <col min="11028" max="11028" width="45.3125" style="223" customWidth="1"/>
    <col min="11029" max="11029" width="62.3671875" style="223" customWidth="1"/>
    <col min="11030" max="11030" width="25.3125" style="223" customWidth="1"/>
    <col min="11031" max="11031" width="12.05078125" style="223" customWidth="1"/>
    <col min="11032" max="11032" width="24.3671875" style="223" customWidth="1"/>
    <col min="11033" max="11033" width="16.1015625" style="223" customWidth="1"/>
    <col min="11034" max="11035" width="12.05078125" style="223" customWidth="1"/>
    <col min="11036" max="11036" width="15.83984375" style="223" customWidth="1"/>
    <col min="11037" max="11037" width="11.5234375" style="223" customWidth="1"/>
    <col min="11038" max="11038" width="0" style="223" hidden="1" customWidth="1"/>
    <col min="11039" max="11039" width="15.83984375" style="223" customWidth="1"/>
    <col min="11040" max="11040" width="17.3125" style="223" customWidth="1"/>
    <col min="11041" max="11041" width="17.47265625" style="223" customWidth="1"/>
    <col min="11042" max="11042" width="16.1015625" style="223" customWidth="1"/>
    <col min="11043" max="11043" width="13.5234375" style="223" customWidth="1"/>
    <col min="11044" max="11044" width="14.20703125" style="223" customWidth="1"/>
    <col min="11045" max="11045" width="16.1015625" style="223" customWidth="1"/>
    <col min="11046" max="11046" width="15.578125" style="223" customWidth="1"/>
    <col min="11047" max="11047" width="12.83984375" style="223" customWidth="1"/>
    <col min="11048" max="11048" width="18" style="223" customWidth="1"/>
    <col min="11049" max="11049" width="16.62890625" style="223" customWidth="1"/>
    <col min="11050" max="11050" width="10.15625" style="223" customWidth="1"/>
    <col min="11051" max="11051" width="11.20703125" style="223" customWidth="1"/>
    <col min="11052" max="11057" width="10.15625" style="223" customWidth="1"/>
    <col min="11058" max="11058" width="15.9453125" style="223" customWidth="1"/>
    <col min="11059" max="11059" width="13" style="223" customWidth="1"/>
    <col min="11060" max="11061" width="13.26171875" style="223" customWidth="1"/>
    <col min="11062" max="11062" width="20.05078125" style="223" customWidth="1"/>
    <col min="11063" max="11063" width="15.83984375" style="223" customWidth="1"/>
    <col min="11064" max="11064" width="17.83984375" style="223" customWidth="1"/>
    <col min="11065" max="11065" width="13.68359375" style="223" customWidth="1"/>
    <col min="11066" max="11066" width="7.83984375" style="223" customWidth="1"/>
    <col min="11067" max="11067" width="9.62890625" style="223" customWidth="1"/>
    <col min="11068" max="11068" width="1.1015625" style="223" customWidth="1"/>
    <col min="11069" max="11264" width="9.62890625" style="223"/>
    <col min="11265" max="11265" width="22.20703125" style="223" customWidth="1"/>
    <col min="11266" max="11266" width="15" style="223" customWidth="1"/>
    <col min="11267" max="11283" width="0" style="223" hidden="1" customWidth="1"/>
    <col min="11284" max="11284" width="45.3125" style="223" customWidth="1"/>
    <col min="11285" max="11285" width="62.3671875" style="223" customWidth="1"/>
    <col min="11286" max="11286" width="25.3125" style="223" customWidth="1"/>
    <col min="11287" max="11287" width="12.05078125" style="223" customWidth="1"/>
    <col min="11288" max="11288" width="24.3671875" style="223" customWidth="1"/>
    <col min="11289" max="11289" width="16.1015625" style="223" customWidth="1"/>
    <col min="11290" max="11291" width="12.05078125" style="223" customWidth="1"/>
    <col min="11292" max="11292" width="15.83984375" style="223" customWidth="1"/>
    <col min="11293" max="11293" width="11.5234375" style="223" customWidth="1"/>
    <col min="11294" max="11294" width="0" style="223" hidden="1" customWidth="1"/>
    <col min="11295" max="11295" width="15.83984375" style="223" customWidth="1"/>
    <col min="11296" max="11296" width="17.3125" style="223" customWidth="1"/>
    <col min="11297" max="11297" width="17.47265625" style="223" customWidth="1"/>
    <col min="11298" max="11298" width="16.1015625" style="223" customWidth="1"/>
    <col min="11299" max="11299" width="13.5234375" style="223" customWidth="1"/>
    <col min="11300" max="11300" width="14.20703125" style="223" customWidth="1"/>
    <col min="11301" max="11301" width="16.1015625" style="223" customWidth="1"/>
    <col min="11302" max="11302" width="15.578125" style="223" customWidth="1"/>
    <col min="11303" max="11303" width="12.83984375" style="223" customWidth="1"/>
    <col min="11304" max="11304" width="18" style="223" customWidth="1"/>
    <col min="11305" max="11305" width="16.62890625" style="223" customWidth="1"/>
    <col min="11306" max="11306" width="10.15625" style="223" customWidth="1"/>
    <col min="11307" max="11307" width="11.20703125" style="223" customWidth="1"/>
    <col min="11308" max="11313" width="10.15625" style="223" customWidth="1"/>
    <col min="11314" max="11314" width="15.9453125" style="223" customWidth="1"/>
    <col min="11315" max="11315" width="13" style="223" customWidth="1"/>
    <col min="11316" max="11317" width="13.26171875" style="223" customWidth="1"/>
    <col min="11318" max="11318" width="20.05078125" style="223" customWidth="1"/>
    <col min="11319" max="11319" width="15.83984375" style="223" customWidth="1"/>
    <col min="11320" max="11320" width="17.83984375" style="223" customWidth="1"/>
    <col min="11321" max="11321" width="13.68359375" style="223" customWidth="1"/>
    <col min="11322" max="11322" width="7.83984375" style="223" customWidth="1"/>
    <col min="11323" max="11323" width="9.62890625" style="223" customWidth="1"/>
    <col min="11324" max="11324" width="1.1015625" style="223" customWidth="1"/>
    <col min="11325" max="11520" width="9.62890625" style="223"/>
    <col min="11521" max="11521" width="22.20703125" style="223" customWidth="1"/>
    <col min="11522" max="11522" width="15" style="223" customWidth="1"/>
    <col min="11523" max="11539" width="0" style="223" hidden="1" customWidth="1"/>
    <col min="11540" max="11540" width="45.3125" style="223" customWidth="1"/>
    <col min="11541" max="11541" width="62.3671875" style="223" customWidth="1"/>
    <col min="11542" max="11542" width="25.3125" style="223" customWidth="1"/>
    <col min="11543" max="11543" width="12.05078125" style="223" customWidth="1"/>
    <col min="11544" max="11544" width="24.3671875" style="223" customWidth="1"/>
    <col min="11545" max="11545" width="16.1015625" style="223" customWidth="1"/>
    <col min="11546" max="11547" width="12.05078125" style="223" customWidth="1"/>
    <col min="11548" max="11548" width="15.83984375" style="223" customWidth="1"/>
    <col min="11549" max="11549" width="11.5234375" style="223" customWidth="1"/>
    <col min="11550" max="11550" width="0" style="223" hidden="1" customWidth="1"/>
    <col min="11551" max="11551" width="15.83984375" style="223" customWidth="1"/>
    <col min="11552" max="11552" width="17.3125" style="223" customWidth="1"/>
    <col min="11553" max="11553" width="17.47265625" style="223" customWidth="1"/>
    <col min="11554" max="11554" width="16.1015625" style="223" customWidth="1"/>
    <col min="11555" max="11555" width="13.5234375" style="223" customWidth="1"/>
    <col min="11556" max="11556" width="14.20703125" style="223" customWidth="1"/>
    <col min="11557" max="11557" width="16.1015625" style="223" customWidth="1"/>
    <col min="11558" max="11558" width="15.578125" style="223" customWidth="1"/>
    <col min="11559" max="11559" width="12.83984375" style="223" customWidth="1"/>
    <col min="11560" max="11560" width="18" style="223" customWidth="1"/>
    <col min="11561" max="11561" width="16.62890625" style="223" customWidth="1"/>
    <col min="11562" max="11562" width="10.15625" style="223" customWidth="1"/>
    <col min="11563" max="11563" width="11.20703125" style="223" customWidth="1"/>
    <col min="11564" max="11569" width="10.15625" style="223" customWidth="1"/>
    <col min="11570" max="11570" width="15.9453125" style="223" customWidth="1"/>
    <col min="11571" max="11571" width="13" style="223" customWidth="1"/>
    <col min="11572" max="11573" width="13.26171875" style="223" customWidth="1"/>
    <col min="11574" max="11574" width="20.05078125" style="223" customWidth="1"/>
    <col min="11575" max="11575" width="15.83984375" style="223" customWidth="1"/>
    <col min="11576" max="11576" width="17.83984375" style="223" customWidth="1"/>
    <col min="11577" max="11577" width="13.68359375" style="223" customWidth="1"/>
    <col min="11578" max="11578" width="7.83984375" style="223" customWidth="1"/>
    <col min="11579" max="11579" width="9.62890625" style="223" customWidth="1"/>
    <col min="11580" max="11580" width="1.1015625" style="223" customWidth="1"/>
    <col min="11581" max="11776" width="9.62890625" style="223"/>
    <col min="11777" max="11777" width="22.20703125" style="223" customWidth="1"/>
    <col min="11778" max="11778" width="15" style="223" customWidth="1"/>
    <col min="11779" max="11795" width="0" style="223" hidden="1" customWidth="1"/>
    <col min="11796" max="11796" width="45.3125" style="223" customWidth="1"/>
    <col min="11797" max="11797" width="62.3671875" style="223" customWidth="1"/>
    <col min="11798" max="11798" width="25.3125" style="223" customWidth="1"/>
    <col min="11799" max="11799" width="12.05078125" style="223" customWidth="1"/>
    <col min="11800" max="11800" width="24.3671875" style="223" customWidth="1"/>
    <col min="11801" max="11801" width="16.1015625" style="223" customWidth="1"/>
    <col min="11802" max="11803" width="12.05078125" style="223" customWidth="1"/>
    <col min="11804" max="11804" width="15.83984375" style="223" customWidth="1"/>
    <col min="11805" max="11805" width="11.5234375" style="223" customWidth="1"/>
    <col min="11806" max="11806" width="0" style="223" hidden="1" customWidth="1"/>
    <col min="11807" max="11807" width="15.83984375" style="223" customWidth="1"/>
    <col min="11808" max="11808" width="17.3125" style="223" customWidth="1"/>
    <col min="11809" max="11809" width="17.47265625" style="223" customWidth="1"/>
    <col min="11810" max="11810" width="16.1015625" style="223" customWidth="1"/>
    <col min="11811" max="11811" width="13.5234375" style="223" customWidth="1"/>
    <col min="11812" max="11812" width="14.20703125" style="223" customWidth="1"/>
    <col min="11813" max="11813" width="16.1015625" style="223" customWidth="1"/>
    <col min="11814" max="11814" width="15.578125" style="223" customWidth="1"/>
    <col min="11815" max="11815" width="12.83984375" style="223" customWidth="1"/>
    <col min="11816" max="11816" width="18" style="223" customWidth="1"/>
    <col min="11817" max="11817" width="16.62890625" style="223" customWidth="1"/>
    <col min="11818" max="11818" width="10.15625" style="223" customWidth="1"/>
    <col min="11819" max="11819" width="11.20703125" style="223" customWidth="1"/>
    <col min="11820" max="11825" width="10.15625" style="223" customWidth="1"/>
    <col min="11826" max="11826" width="15.9453125" style="223" customWidth="1"/>
    <col min="11827" max="11827" width="13" style="223" customWidth="1"/>
    <col min="11828" max="11829" width="13.26171875" style="223" customWidth="1"/>
    <col min="11830" max="11830" width="20.05078125" style="223" customWidth="1"/>
    <col min="11831" max="11831" width="15.83984375" style="223" customWidth="1"/>
    <col min="11832" max="11832" width="17.83984375" style="223" customWidth="1"/>
    <col min="11833" max="11833" width="13.68359375" style="223" customWidth="1"/>
    <col min="11834" max="11834" width="7.83984375" style="223" customWidth="1"/>
    <col min="11835" max="11835" width="9.62890625" style="223" customWidth="1"/>
    <col min="11836" max="11836" width="1.1015625" style="223" customWidth="1"/>
    <col min="11837" max="12032" width="9.62890625" style="223"/>
    <col min="12033" max="12033" width="22.20703125" style="223" customWidth="1"/>
    <col min="12034" max="12034" width="15" style="223" customWidth="1"/>
    <col min="12035" max="12051" width="0" style="223" hidden="1" customWidth="1"/>
    <col min="12052" max="12052" width="45.3125" style="223" customWidth="1"/>
    <col min="12053" max="12053" width="62.3671875" style="223" customWidth="1"/>
    <col min="12054" max="12054" width="25.3125" style="223" customWidth="1"/>
    <col min="12055" max="12055" width="12.05078125" style="223" customWidth="1"/>
    <col min="12056" max="12056" width="24.3671875" style="223" customWidth="1"/>
    <col min="12057" max="12057" width="16.1015625" style="223" customWidth="1"/>
    <col min="12058" max="12059" width="12.05078125" style="223" customWidth="1"/>
    <col min="12060" max="12060" width="15.83984375" style="223" customWidth="1"/>
    <col min="12061" max="12061" width="11.5234375" style="223" customWidth="1"/>
    <col min="12062" max="12062" width="0" style="223" hidden="1" customWidth="1"/>
    <col min="12063" max="12063" width="15.83984375" style="223" customWidth="1"/>
    <col min="12064" max="12064" width="17.3125" style="223" customWidth="1"/>
    <col min="12065" max="12065" width="17.47265625" style="223" customWidth="1"/>
    <col min="12066" max="12066" width="16.1015625" style="223" customWidth="1"/>
    <col min="12067" max="12067" width="13.5234375" style="223" customWidth="1"/>
    <col min="12068" max="12068" width="14.20703125" style="223" customWidth="1"/>
    <col min="12069" max="12069" width="16.1015625" style="223" customWidth="1"/>
    <col min="12070" max="12070" width="15.578125" style="223" customWidth="1"/>
    <col min="12071" max="12071" width="12.83984375" style="223" customWidth="1"/>
    <col min="12072" max="12072" width="18" style="223" customWidth="1"/>
    <col min="12073" max="12073" width="16.62890625" style="223" customWidth="1"/>
    <col min="12074" max="12074" width="10.15625" style="223" customWidth="1"/>
    <col min="12075" max="12075" width="11.20703125" style="223" customWidth="1"/>
    <col min="12076" max="12081" width="10.15625" style="223" customWidth="1"/>
    <col min="12082" max="12082" width="15.9453125" style="223" customWidth="1"/>
    <col min="12083" max="12083" width="13" style="223" customWidth="1"/>
    <col min="12084" max="12085" width="13.26171875" style="223" customWidth="1"/>
    <col min="12086" max="12086" width="20.05078125" style="223" customWidth="1"/>
    <col min="12087" max="12087" width="15.83984375" style="223" customWidth="1"/>
    <col min="12088" max="12088" width="17.83984375" style="223" customWidth="1"/>
    <col min="12089" max="12089" width="13.68359375" style="223" customWidth="1"/>
    <col min="12090" max="12090" width="7.83984375" style="223" customWidth="1"/>
    <col min="12091" max="12091" width="9.62890625" style="223" customWidth="1"/>
    <col min="12092" max="12092" width="1.1015625" style="223" customWidth="1"/>
    <col min="12093" max="12288" width="9.62890625" style="223"/>
    <col min="12289" max="12289" width="22.20703125" style="223" customWidth="1"/>
    <col min="12290" max="12290" width="15" style="223" customWidth="1"/>
    <col min="12291" max="12307" width="0" style="223" hidden="1" customWidth="1"/>
    <col min="12308" max="12308" width="45.3125" style="223" customWidth="1"/>
    <col min="12309" max="12309" width="62.3671875" style="223" customWidth="1"/>
    <col min="12310" max="12310" width="25.3125" style="223" customWidth="1"/>
    <col min="12311" max="12311" width="12.05078125" style="223" customWidth="1"/>
    <col min="12312" max="12312" width="24.3671875" style="223" customWidth="1"/>
    <col min="12313" max="12313" width="16.1015625" style="223" customWidth="1"/>
    <col min="12314" max="12315" width="12.05078125" style="223" customWidth="1"/>
    <col min="12316" max="12316" width="15.83984375" style="223" customWidth="1"/>
    <col min="12317" max="12317" width="11.5234375" style="223" customWidth="1"/>
    <col min="12318" max="12318" width="0" style="223" hidden="1" customWidth="1"/>
    <col min="12319" max="12319" width="15.83984375" style="223" customWidth="1"/>
    <col min="12320" max="12320" width="17.3125" style="223" customWidth="1"/>
    <col min="12321" max="12321" width="17.47265625" style="223" customWidth="1"/>
    <col min="12322" max="12322" width="16.1015625" style="223" customWidth="1"/>
    <col min="12323" max="12323" width="13.5234375" style="223" customWidth="1"/>
    <col min="12324" max="12324" width="14.20703125" style="223" customWidth="1"/>
    <col min="12325" max="12325" width="16.1015625" style="223" customWidth="1"/>
    <col min="12326" max="12326" width="15.578125" style="223" customWidth="1"/>
    <col min="12327" max="12327" width="12.83984375" style="223" customWidth="1"/>
    <col min="12328" max="12328" width="18" style="223" customWidth="1"/>
    <col min="12329" max="12329" width="16.62890625" style="223" customWidth="1"/>
    <col min="12330" max="12330" width="10.15625" style="223" customWidth="1"/>
    <col min="12331" max="12331" width="11.20703125" style="223" customWidth="1"/>
    <col min="12332" max="12337" width="10.15625" style="223" customWidth="1"/>
    <col min="12338" max="12338" width="15.9453125" style="223" customWidth="1"/>
    <col min="12339" max="12339" width="13" style="223" customWidth="1"/>
    <col min="12340" max="12341" width="13.26171875" style="223" customWidth="1"/>
    <col min="12342" max="12342" width="20.05078125" style="223" customWidth="1"/>
    <col min="12343" max="12343" width="15.83984375" style="223" customWidth="1"/>
    <col min="12344" max="12344" width="17.83984375" style="223" customWidth="1"/>
    <col min="12345" max="12345" width="13.68359375" style="223" customWidth="1"/>
    <col min="12346" max="12346" width="7.83984375" style="223" customWidth="1"/>
    <col min="12347" max="12347" width="9.62890625" style="223" customWidth="1"/>
    <col min="12348" max="12348" width="1.1015625" style="223" customWidth="1"/>
    <col min="12349" max="12544" width="9.62890625" style="223"/>
    <col min="12545" max="12545" width="22.20703125" style="223" customWidth="1"/>
    <col min="12546" max="12546" width="15" style="223" customWidth="1"/>
    <col min="12547" max="12563" width="0" style="223" hidden="1" customWidth="1"/>
    <col min="12564" max="12564" width="45.3125" style="223" customWidth="1"/>
    <col min="12565" max="12565" width="62.3671875" style="223" customWidth="1"/>
    <col min="12566" max="12566" width="25.3125" style="223" customWidth="1"/>
    <col min="12567" max="12567" width="12.05078125" style="223" customWidth="1"/>
    <col min="12568" max="12568" width="24.3671875" style="223" customWidth="1"/>
    <col min="12569" max="12569" width="16.1015625" style="223" customWidth="1"/>
    <col min="12570" max="12571" width="12.05078125" style="223" customWidth="1"/>
    <col min="12572" max="12572" width="15.83984375" style="223" customWidth="1"/>
    <col min="12573" max="12573" width="11.5234375" style="223" customWidth="1"/>
    <col min="12574" max="12574" width="0" style="223" hidden="1" customWidth="1"/>
    <col min="12575" max="12575" width="15.83984375" style="223" customWidth="1"/>
    <col min="12576" max="12576" width="17.3125" style="223" customWidth="1"/>
    <col min="12577" max="12577" width="17.47265625" style="223" customWidth="1"/>
    <col min="12578" max="12578" width="16.1015625" style="223" customWidth="1"/>
    <col min="12579" max="12579" width="13.5234375" style="223" customWidth="1"/>
    <col min="12580" max="12580" width="14.20703125" style="223" customWidth="1"/>
    <col min="12581" max="12581" width="16.1015625" style="223" customWidth="1"/>
    <col min="12582" max="12582" width="15.578125" style="223" customWidth="1"/>
    <col min="12583" max="12583" width="12.83984375" style="223" customWidth="1"/>
    <col min="12584" max="12584" width="18" style="223" customWidth="1"/>
    <col min="12585" max="12585" width="16.62890625" style="223" customWidth="1"/>
    <col min="12586" max="12586" width="10.15625" style="223" customWidth="1"/>
    <col min="12587" max="12587" width="11.20703125" style="223" customWidth="1"/>
    <col min="12588" max="12593" width="10.15625" style="223" customWidth="1"/>
    <col min="12594" max="12594" width="15.9453125" style="223" customWidth="1"/>
    <col min="12595" max="12595" width="13" style="223" customWidth="1"/>
    <col min="12596" max="12597" width="13.26171875" style="223" customWidth="1"/>
    <col min="12598" max="12598" width="20.05078125" style="223" customWidth="1"/>
    <col min="12599" max="12599" width="15.83984375" style="223" customWidth="1"/>
    <col min="12600" max="12600" width="17.83984375" style="223" customWidth="1"/>
    <col min="12601" max="12601" width="13.68359375" style="223" customWidth="1"/>
    <col min="12602" max="12602" width="7.83984375" style="223" customWidth="1"/>
    <col min="12603" max="12603" width="9.62890625" style="223" customWidth="1"/>
    <col min="12604" max="12604" width="1.1015625" style="223" customWidth="1"/>
    <col min="12605" max="12800" width="9.62890625" style="223"/>
    <col min="12801" max="12801" width="22.20703125" style="223" customWidth="1"/>
    <col min="12802" max="12802" width="15" style="223" customWidth="1"/>
    <col min="12803" max="12819" width="0" style="223" hidden="1" customWidth="1"/>
    <col min="12820" max="12820" width="45.3125" style="223" customWidth="1"/>
    <col min="12821" max="12821" width="62.3671875" style="223" customWidth="1"/>
    <col min="12822" max="12822" width="25.3125" style="223" customWidth="1"/>
    <col min="12823" max="12823" width="12.05078125" style="223" customWidth="1"/>
    <col min="12824" max="12824" width="24.3671875" style="223" customWidth="1"/>
    <col min="12825" max="12825" width="16.1015625" style="223" customWidth="1"/>
    <col min="12826" max="12827" width="12.05078125" style="223" customWidth="1"/>
    <col min="12828" max="12828" width="15.83984375" style="223" customWidth="1"/>
    <col min="12829" max="12829" width="11.5234375" style="223" customWidth="1"/>
    <col min="12830" max="12830" width="0" style="223" hidden="1" customWidth="1"/>
    <col min="12831" max="12831" width="15.83984375" style="223" customWidth="1"/>
    <col min="12832" max="12832" width="17.3125" style="223" customWidth="1"/>
    <col min="12833" max="12833" width="17.47265625" style="223" customWidth="1"/>
    <col min="12834" max="12834" width="16.1015625" style="223" customWidth="1"/>
    <col min="12835" max="12835" width="13.5234375" style="223" customWidth="1"/>
    <col min="12836" max="12836" width="14.20703125" style="223" customWidth="1"/>
    <col min="12837" max="12837" width="16.1015625" style="223" customWidth="1"/>
    <col min="12838" max="12838" width="15.578125" style="223" customWidth="1"/>
    <col min="12839" max="12839" width="12.83984375" style="223" customWidth="1"/>
    <col min="12840" max="12840" width="18" style="223" customWidth="1"/>
    <col min="12841" max="12841" width="16.62890625" style="223" customWidth="1"/>
    <col min="12842" max="12842" width="10.15625" style="223" customWidth="1"/>
    <col min="12843" max="12843" width="11.20703125" style="223" customWidth="1"/>
    <col min="12844" max="12849" width="10.15625" style="223" customWidth="1"/>
    <col min="12850" max="12850" width="15.9453125" style="223" customWidth="1"/>
    <col min="12851" max="12851" width="13" style="223" customWidth="1"/>
    <col min="12852" max="12853" width="13.26171875" style="223" customWidth="1"/>
    <col min="12854" max="12854" width="20.05078125" style="223" customWidth="1"/>
    <col min="12855" max="12855" width="15.83984375" style="223" customWidth="1"/>
    <col min="12856" max="12856" width="17.83984375" style="223" customWidth="1"/>
    <col min="12857" max="12857" width="13.68359375" style="223" customWidth="1"/>
    <col min="12858" max="12858" width="7.83984375" style="223" customWidth="1"/>
    <col min="12859" max="12859" width="9.62890625" style="223" customWidth="1"/>
    <col min="12860" max="12860" width="1.1015625" style="223" customWidth="1"/>
    <col min="12861" max="13056" width="9.62890625" style="223"/>
    <col min="13057" max="13057" width="22.20703125" style="223" customWidth="1"/>
    <col min="13058" max="13058" width="15" style="223" customWidth="1"/>
    <col min="13059" max="13075" width="0" style="223" hidden="1" customWidth="1"/>
    <col min="13076" max="13076" width="45.3125" style="223" customWidth="1"/>
    <col min="13077" max="13077" width="62.3671875" style="223" customWidth="1"/>
    <col min="13078" max="13078" width="25.3125" style="223" customWidth="1"/>
    <col min="13079" max="13079" width="12.05078125" style="223" customWidth="1"/>
    <col min="13080" max="13080" width="24.3671875" style="223" customWidth="1"/>
    <col min="13081" max="13081" width="16.1015625" style="223" customWidth="1"/>
    <col min="13082" max="13083" width="12.05078125" style="223" customWidth="1"/>
    <col min="13084" max="13084" width="15.83984375" style="223" customWidth="1"/>
    <col min="13085" max="13085" width="11.5234375" style="223" customWidth="1"/>
    <col min="13086" max="13086" width="0" style="223" hidden="1" customWidth="1"/>
    <col min="13087" max="13087" width="15.83984375" style="223" customWidth="1"/>
    <col min="13088" max="13088" width="17.3125" style="223" customWidth="1"/>
    <col min="13089" max="13089" width="17.47265625" style="223" customWidth="1"/>
    <col min="13090" max="13090" width="16.1015625" style="223" customWidth="1"/>
    <col min="13091" max="13091" width="13.5234375" style="223" customWidth="1"/>
    <col min="13092" max="13092" width="14.20703125" style="223" customWidth="1"/>
    <col min="13093" max="13093" width="16.1015625" style="223" customWidth="1"/>
    <col min="13094" max="13094" width="15.578125" style="223" customWidth="1"/>
    <col min="13095" max="13095" width="12.83984375" style="223" customWidth="1"/>
    <col min="13096" max="13096" width="18" style="223" customWidth="1"/>
    <col min="13097" max="13097" width="16.62890625" style="223" customWidth="1"/>
    <col min="13098" max="13098" width="10.15625" style="223" customWidth="1"/>
    <col min="13099" max="13099" width="11.20703125" style="223" customWidth="1"/>
    <col min="13100" max="13105" width="10.15625" style="223" customWidth="1"/>
    <col min="13106" max="13106" width="15.9453125" style="223" customWidth="1"/>
    <col min="13107" max="13107" width="13" style="223" customWidth="1"/>
    <col min="13108" max="13109" width="13.26171875" style="223" customWidth="1"/>
    <col min="13110" max="13110" width="20.05078125" style="223" customWidth="1"/>
    <col min="13111" max="13111" width="15.83984375" style="223" customWidth="1"/>
    <col min="13112" max="13112" width="17.83984375" style="223" customWidth="1"/>
    <col min="13113" max="13113" width="13.68359375" style="223" customWidth="1"/>
    <col min="13114" max="13114" width="7.83984375" style="223" customWidth="1"/>
    <col min="13115" max="13115" width="9.62890625" style="223" customWidth="1"/>
    <col min="13116" max="13116" width="1.1015625" style="223" customWidth="1"/>
    <col min="13117" max="13312" width="9.62890625" style="223"/>
    <col min="13313" max="13313" width="22.20703125" style="223" customWidth="1"/>
    <col min="13314" max="13314" width="15" style="223" customWidth="1"/>
    <col min="13315" max="13331" width="0" style="223" hidden="1" customWidth="1"/>
    <col min="13332" max="13332" width="45.3125" style="223" customWidth="1"/>
    <col min="13333" max="13333" width="62.3671875" style="223" customWidth="1"/>
    <col min="13334" max="13334" width="25.3125" style="223" customWidth="1"/>
    <col min="13335" max="13335" width="12.05078125" style="223" customWidth="1"/>
    <col min="13336" max="13336" width="24.3671875" style="223" customWidth="1"/>
    <col min="13337" max="13337" width="16.1015625" style="223" customWidth="1"/>
    <col min="13338" max="13339" width="12.05078125" style="223" customWidth="1"/>
    <col min="13340" max="13340" width="15.83984375" style="223" customWidth="1"/>
    <col min="13341" max="13341" width="11.5234375" style="223" customWidth="1"/>
    <col min="13342" max="13342" width="0" style="223" hidden="1" customWidth="1"/>
    <col min="13343" max="13343" width="15.83984375" style="223" customWidth="1"/>
    <col min="13344" max="13344" width="17.3125" style="223" customWidth="1"/>
    <col min="13345" max="13345" width="17.47265625" style="223" customWidth="1"/>
    <col min="13346" max="13346" width="16.1015625" style="223" customWidth="1"/>
    <col min="13347" max="13347" width="13.5234375" style="223" customWidth="1"/>
    <col min="13348" max="13348" width="14.20703125" style="223" customWidth="1"/>
    <col min="13349" max="13349" width="16.1015625" style="223" customWidth="1"/>
    <col min="13350" max="13350" width="15.578125" style="223" customWidth="1"/>
    <col min="13351" max="13351" width="12.83984375" style="223" customWidth="1"/>
    <col min="13352" max="13352" width="18" style="223" customWidth="1"/>
    <col min="13353" max="13353" width="16.62890625" style="223" customWidth="1"/>
    <col min="13354" max="13354" width="10.15625" style="223" customWidth="1"/>
    <col min="13355" max="13355" width="11.20703125" style="223" customWidth="1"/>
    <col min="13356" max="13361" width="10.15625" style="223" customWidth="1"/>
    <col min="13362" max="13362" width="15.9453125" style="223" customWidth="1"/>
    <col min="13363" max="13363" width="13" style="223" customWidth="1"/>
    <col min="13364" max="13365" width="13.26171875" style="223" customWidth="1"/>
    <col min="13366" max="13366" width="20.05078125" style="223" customWidth="1"/>
    <col min="13367" max="13367" width="15.83984375" style="223" customWidth="1"/>
    <col min="13368" max="13368" width="17.83984375" style="223" customWidth="1"/>
    <col min="13369" max="13369" width="13.68359375" style="223" customWidth="1"/>
    <col min="13370" max="13370" width="7.83984375" style="223" customWidth="1"/>
    <col min="13371" max="13371" width="9.62890625" style="223" customWidth="1"/>
    <col min="13372" max="13372" width="1.1015625" style="223" customWidth="1"/>
    <col min="13373" max="13568" width="9.62890625" style="223"/>
    <col min="13569" max="13569" width="22.20703125" style="223" customWidth="1"/>
    <col min="13570" max="13570" width="15" style="223" customWidth="1"/>
    <col min="13571" max="13587" width="0" style="223" hidden="1" customWidth="1"/>
    <col min="13588" max="13588" width="45.3125" style="223" customWidth="1"/>
    <col min="13589" max="13589" width="62.3671875" style="223" customWidth="1"/>
    <col min="13590" max="13590" width="25.3125" style="223" customWidth="1"/>
    <col min="13591" max="13591" width="12.05078125" style="223" customWidth="1"/>
    <col min="13592" max="13592" width="24.3671875" style="223" customWidth="1"/>
    <col min="13593" max="13593" width="16.1015625" style="223" customWidth="1"/>
    <col min="13594" max="13595" width="12.05078125" style="223" customWidth="1"/>
    <col min="13596" max="13596" width="15.83984375" style="223" customWidth="1"/>
    <col min="13597" max="13597" width="11.5234375" style="223" customWidth="1"/>
    <col min="13598" max="13598" width="0" style="223" hidden="1" customWidth="1"/>
    <col min="13599" max="13599" width="15.83984375" style="223" customWidth="1"/>
    <col min="13600" max="13600" width="17.3125" style="223" customWidth="1"/>
    <col min="13601" max="13601" width="17.47265625" style="223" customWidth="1"/>
    <col min="13602" max="13602" width="16.1015625" style="223" customWidth="1"/>
    <col min="13603" max="13603" width="13.5234375" style="223" customWidth="1"/>
    <col min="13604" max="13604" width="14.20703125" style="223" customWidth="1"/>
    <col min="13605" max="13605" width="16.1015625" style="223" customWidth="1"/>
    <col min="13606" max="13606" width="15.578125" style="223" customWidth="1"/>
    <col min="13607" max="13607" width="12.83984375" style="223" customWidth="1"/>
    <col min="13608" max="13608" width="18" style="223" customWidth="1"/>
    <col min="13609" max="13609" width="16.62890625" style="223" customWidth="1"/>
    <col min="13610" max="13610" width="10.15625" style="223" customWidth="1"/>
    <col min="13611" max="13611" width="11.20703125" style="223" customWidth="1"/>
    <col min="13612" max="13617" width="10.15625" style="223" customWidth="1"/>
    <col min="13618" max="13618" width="15.9453125" style="223" customWidth="1"/>
    <col min="13619" max="13619" width="13" style="223" customWidth="1"/>
    <col min="13620" max="13621" width="13.26171875" style="223" customWidth="1"/>
    <col min="13622" max="13622" width="20.05078125" style="223" customWidth="1"/>
    <col min="13623" max="13623" width="15.83984375" style="223" customWidth="1"/>
    <col min="13624" max="13624" width="17.83984375" style="223" customWidth="1"/>
    <col min="13625" max="13625" width="13.68359375" style="223" customWidth="1"/>
    <col min="13626" max="13626" width="7.83984375" style="223" customWidth="1"/>
    <col min="13627" max="13627" width="9.62890625" style="223" customWidth="1"/>
    <col min="13628" max="13628" width="1.1015625" style="223" customWidth="1"/>
    <col min="13629" max="13824" width="9.62890625" style="223"/>
    <col min="13825" max="13825" width="22.20703125" style="223" customWidth="1"/>
    <col min="13826" max="13826" width="15" style="223" customWidth="1"/>
    <col min="13827" max="13843" width="0" style="223" hidden="1" customWidth="1"/>
    <col min="13844" max="13844" width="45.3125" style="223" customWidth="1"/>
    <col min="13845" max="13845" width="62.3671875" style="223" customWidth="1"/>
    <col min="13846" max="13846" width="25.3125" style="223" customWidth="1"/>
    <col min="13847" max="13847" width="12.05078125" style="223" customWidth="1"/>
    <col min="13848" max="13848" width="24.3671875" style="223" customWidth="1"/>
    <col min="13849" max="13849" width="16.1015625" style="223" customWidth="1"/>
    <col min="13850" max="13851" width="12.05078125" style="223" customWidth="1"/>
    <col min="13852" max="13852" width="15.83984375" style="223" customWidth="1"/>
    <col min="13853" max="13853" width="11.5234375" style="223" customWidth="1"/>
    <col min="13854" max="13854" width="0" style="223" hidden="1" customWidth="1"/>
    <col min="13855" max="13855" width="15.83984375" style="223" customWidth="1"/>
    <col min="13856" max="13856" width="17.3125" style="223" customWidth="1"/>
    <col min="13857" max="13857" width="17.47265625" style="223" customWidth="1"/>
    <col min="13858" max="13858" width="16.1015625" style="223" customWidth="1"/>
    <col min="13859" max="13859" width="13.5234375" style="223" customWidth="1"/>
    <col min="13860" max="13860" width="14.20703125" style="223" customWidth="1"/>
    <col min="13861" max="13861" width="16.1015625" style="223" customWidth="1"/>
    <col min="13862" max="13862" width="15.578125" style="223" customWidth="1"/>
    <col min="13863" max="13863" width="12.83984375" style="223" customWidth="1"/>
    <col min="13864" max="13864" width="18" style="223" customWidth="1"/>
    <col min="13865" max="13865" width="16.62890625" style="223" customWidth="1"/>
    <col min="13866" max="13866" width="10.15625" style="223" customWidth="1"/>
    <col min="13867" max="13867" width="11.20703125" style="223" customWidth="1"/>
    <col min="13868" max="13873" width="10.15625" style="223" customWidth="1"/>
    <col min="13874" max="13874" width="15.9453125" style="223" customWidth="1"/>
    <col min="13875" max="13875" width="13" style="223" customWidth="1"/>
    <col min="13876" max="13877" width="13.26171875" style="223" customWidth="1"/>
    <col min="13878" max="13878" width="20.05078125" style="223" customWidth="1"/>
    <col min="13879" max="13879" width="15.83984375" style="223" customWidth="1"/>
    <col min="13880" max="13880" width="17.83984375" style="223" customWidth="1"/>
    <col min="13881" max="13881" width="13.68359375" style="223" customWidth="1"/>
    <col min="13882" max="13882" width="7.83984375" style="223" customWidth="1"/>
    <col min="13883" max="13883" width="9.62890625" style="223" customWidth="1"/>
    <col min="13884" max="13884" width="1.1015625" style="223" customWidth="1"/>
    <col min="13885" max="14080" width="9.62890625" style="223"/>
    <col min="14081" max="14081" width="22.20703125" style="223" customWidth="1"/>
    <col min="14082" max="14082" width="15" style="223" customWidth="1"/>
    <col min="14083" max="14099" width="0" style="223" hidden="1" customWidth="1"/>
    <col min="14100" max="14100" width="45.3125" style="223" customWidth="1"/>
    <col min="14101" max="14101" width="62.3671875" style="223" customWidth="1"/>
    <col min="14102" max="14102" width="25.3125" style="223" customWidth="1"/>
    <col min="14103" max="14103" width="12.05078125" style="223" customWidth="1"/>
    <col min="14104" max="14104" width="24.3671875" style="223" customWidth="1"/>
    <col min="14105" max="14105" width="16.1015625" style="223" customWidth="1"/>
    <col min="14106" max="14107" width="12.05078125" style="223" customWidth="1"/>
    <col min="14108" max="14108" width="15.83984375" style="223" customWidth="1"/>
    <col min="14109" max="14109" width="11.5234375" style="223" customWidth="1"/>
    <col min="14110" max="14110" width="0" style="223" hidden="1" customWidth="1"/>
    <col min="14111" max="14111" width="15.83984375" style="223" customWidth="1"/>
    <col min="14112" max="14112" width="17.3125" style="223" customWidth="1"/>
    <col min="14113" max="14113" width="17.47265625" style="223" customWidth="1"/>
    <col min="14114" max="14114" width="16.1015625" style="223" customWidth="1"/>
    <col min="14115" max="14115" width="13.5234375" style="223" customWidth="1"/>
    <col min="14116" max="14116" width="14.20703125" style="223" customWidth="1"/>
    <col min="14117" max="14117" width="16.1015625" style="223" customWidth="1"/>
    <col min="14118" max="14118" width="15.578125" style="223" customWidth="1"/>
    <col min="14119" max="14119" width="12.83984375" style="223" customWidth="1"/>
    <col min="14120" max="14120" width="18" style="223" customWidth="1"/>
    <col min="14121" max="14121" width="16.62890625" style="223" customWidth="1"/>
    <col min="14122" max="14122" width="10.15625" style="223" customWidth="1"/>
    <col min="14123" max="14123" width="11.20703125" style="223" customWidth="1"/>
    <col min="14124" max="14129" width="10.15625" style="223" customWidth="1"/>
    <col min="14130" max="14130" width="15.9453125" style="223" customWidth="1"/>
    <col min="14131" max="14131" width="13" style="223" customWidth="1"/>
    <col min="14132" max="14133" width="13.26171875" style="223" customWidth="1"/>
    <col min="14134" max="14134" width="20.05078125" style="223" customWidth="1"/>
    <col min="14135" max="14135" width="15.83984375" style="223" customWidth="1"/>
    <col min="14136" max="14136" width="17.83984375" style="223" customWidth="1"/>
    <col min="14137" max="14137" width="13.68359375" style="223" customWidth="1"/>
    <col min="14138" max="14138" width="7.83984375" style="223" customWidth="1"/>
    <col min="14139" max="14139" width="9.62890625" style="223" customWidth="1"/>
    <col min="14140" max="14140" width="1.1015625" style="223" customWidth="1"/>
    <col min="14141" max="14336" width="9.62890625" style="223"/>
    <col min="14337" max="14337" width="22.20703125" style="223" customWidth="1"/>
    <col min="14338" max="14338" width="15" style="223" customWidth="1"/>
    <col min="14339" max="14355" width="0" style="223" hidden="1" customWidth="1"/>
    <col min="14356" max="14356" width="45.3125" style="223" customWidth="1"/>
    <col min="14357" max="14357" width="62.3671875" style="223" customWidth="1"/>
    <col min="14358" max="14358" width="25.3125" style="223" customWidth="1"/>
    <col min="14359" max="14359" width="12.05078125" style="223" customWidth="1"/>
    <col min="14360" max="14360" width="24.3671875" style="223" customWidth="1"/>
    <col min="14361" max="14361" width="16.1015625" style="223" customWidth="1"/>
    <col min="14362" max="14363" width="12.05078125" style="223" customWidth="1"/>
    <col min="14364" max="14364" width="15.83984375" style="223" customWidth="1"/>
    <col min="14365" max="14365" width="11.5234375" style="223" customWidth="1"/>
    <col min="14366" max="14366" width="0" style="223" hidden="1" customWidth="1"/>
    <col min="14367" max="14367" width="15.83984375" style="223" customWidth="1"/>
    <col min="14368" max="14368" width="17.3125" style="223" customWidth="1"/>
    <col min="14369" max="14369" width="17.47265625" style="223" customWidth="1"/>
    <col min="14370" max="14370" width="16.1015625" style="223" customWidth="1"/>
    <col min="14371" max="14371" width="13.5234375" style="223" customWidth="1"/>
    <col min="14372" max="14372" width="14.20703125" style="223" customWidth="1"/>
    <col min="14373" max="14373" width="16.1015625" style="223" customWidth="1"/>
    <col min="14374" max="14374" width="15.578125" style="223" customWidth="1"/>
    <col min="14375" max="14375" width="12.83984375" style="223" customWidth="1"/>
    <col min="14376" max="14376" width="18" style="223" customWidth="1"/>
    <col min="14377" max="14377" width="16.62890625" style="223" customWidth="1"/>
    <col min="14378" max="14378" width="10.15625" style="223" customWidth="1"/>
    <col min="14379" max="14379" width="11.20703125" style="223" customWidth="1"/>
    <col min="14380" max="14385" width="10.15625" style="223" customWidth="1"/>
    <col min="14386" max="14386" width="15.9453125" style="223" customWidth="1"/>
    <col min="14387" max="14387" width="13" style="223" customWidth="1"/>
    <col min="14388" max="14389" width="13.26171875" style="223" customWidth="1"/>
    <col min="14390" max="14390" width="20.05078125" style="223" customWidth="1"/>
    <col min="14391" max="14391" width="15.83984375" style="223" customWidth="1"/>
    <col min="14392" max="14392" width="17.83984375" style="223" customWidth="1"/>
    <col min="14393" max="14393" width="13.68359375" style="223" customWidth="1"/>
    <col min="14394" max="14394" width="7.83984375" style="223" customWidth="1"/>
    <col min="14395" max="14395" width="9.62890625" style="223" customWidth="1"/>
    <col min="14396" max="14396" width="1.1015625" style="223" customWidth="1"/>
    <col min="14397" max="14592" width="9.62890625" style="223"/>
    <col min="14593" max="14593" width="22.20703125" style="223" customWidth="1"/>
    <col min="14594" max="14594" width="15" style="223" customWidth="1"/>
    <col min="14595" max="14611" width="0" style="223" hidden="1" customWidth="1"/>
    <col min="14612" max="14612" width="45.3125" style="223" customWidth="1"/>
    <col min="14613" max="14613" width="62.3671875" style="223" customWidth="1"/>
    <col min="14614" max="14614" width="25.3125" style="223" customWidth="1"/>
    <col min="14615" max="14615" width="12.05078125" style="223" customWidth="1"/>
    <col min="14616" max="14616" width="24.3671875" style="223" customWidth="1"/>
    <col min="14617" max="14617" width="16.1015625" style="223" customWidth="1"/>
    <col min="14618" max="14619" width="12.05078125" style="223" customWidth="1"/>
    <col min="14620" max="14620" width="15.83984375" style="223" customWidth="1"/>
    <col min="14621" max="14621" width="11.5234375" style="223" customWidth="1"/>
    <col min="14622" max="14622" width="0" style="223" hidden="1" customWidth="1"/>
    <col min="14623" max="14623" width="15.83984375" style="223" customWidth="1"/>
    <col min="14624" max="14624" width="17.3125" style="223" customWidth="1"/>
    <col min="14625" max="14625" width="17.47265625" style="223" customWidth="1"/>
    <col min="14626" max="14626" width="16.1015625" style="223" customWidth="1"/>
    <col min="14627" max="14627" width="13.5234375" style="223" customWidth="1"/>
    <col min="14628" max="14628" width="14.20703125" style="223" customWidth="1"/>
    <col min="14629" max="14629" width="16.1015625" style="223" customWidth="1"/>
    <col min="14630" max="14630" width="15.578125" style="223" customWidth="1"/>
    <col min="14631" max="14631" width="12.83984375" style="223" customWidth="1"/>
    <col min="14632" max="14632" width="18" style="223" customWidth="1"/>
    <col min="14633" max="14633" width="16.62890625" style="223" customWidth="1"/>
    <col min="14634" max="14634" width="10.15625" style="223" customWidth="1"/>
    <col min="14635" max="14635" width="11.20703125" style="223" customWidth="1"/>
    <col min="14636" max="14641" width="10.15625" style="223" customWidth="1"/>
    <col min="14642" max="14642" width="15.9453125" style="223" customWidth="1"/>
    <col min="14643" max="14643" width="13" style="223" customWidth="1"/>
    <col min="14644" max="14645" width="13.26171875" style="223" customWidth="1"/>
    <col min="14646" max="14646" width="20.05078125" style="223" customWidth="1"/>
    <col min="14647" max="14647" width="15.83984375" style="223" customWidth="1"/>
    <col min="14648" max="14648" width="17.83984375" style="223" customWidth="1"/>
    <col min="14649" max="14649" width="13.68359375" style="223" customWidth="1"/>
    <col min="14650" max="14650" width="7.83984375" style="223" customWidth="1"/>
    <col min="14651" max="14651" width="9.62890625" style="223" customWidth="1"/>
    <col min="14652" max="14652" width="1.1015625" style="223" customWidth="1"/>
    <col min="14653" max="14848" width="9.62890625" style="223"/>
    <col min="14849" max="14849" width="22.20703125" style="223" customWidth="1"/>
    <col min="14850" max="14850" width="15" style="223" customWidth="1"/>
    <col min="14851" max="14867" width="0" style="223" hidden="1" customWidth="1"/>
    <col min="14868" max="14868" width="45.3125" style="223" customWidth="1"/>
    <col min="14869" max="14869" width="62.3671875" style="223" customWidth="1"/>
    <col min="14870" max="14870" width="25.3125" style="223" customWidth="1"/>
    <col min="14871" max="14871" width="12.05078125" style="223" customWidth="1"/>
    <col min="14872" max="14872" width="24.3671875" style="223" customWidth="1"/>
    <col min="14873" max="14873" width="16.1015625" style="223" customWidth="1"/>
    <col min="14874" max="14875" width="12.05078125" style="223" customWidth="1"/>
    <col min="14876" max="14876" width="15.83984375" style="223" customWidth="1"/>
    <col min="14877" max="14877" width="11.5234375" style="223" customWidth="1"/>
    <col min="14878" max="14878" width="0" style="223" hidden="1" customWidth="1"/>
    <col min="14879" max="14879" width="15.83984375" style="223" customWidth="1"/>
    <col min="14880" max="14880" width="17.3125" style="223" customWidth="1"/>
    <col min="14881" max="14881" width="17.47265625" style="223" customWidth="1"/>
    <col min="14882" max="14882" width="16.1015625" style="223" customWidth="1"/>
    <col min="14883" max="14883" width="13.5234375" style="223" customWidth="1"/>
    <col min="14884" max="14884" width="14.20703125" style="223" customWidth="1"/>
    <col min="14885" max="14885" width="16.1015625" style="223" customWidth="1"/>
    <col min="14886" max="14886" width="15.578125" style="223" customWidth="1"/>
    <col min="14887" max="14887" width="12.83984375" style="223" customWidth="1"/>
    <col min="14888" max="14888" width="18" style="223" customWidth="1"/>
    <col min="14889" max="14889" width="16.62890625" style="223" customWidth="1"/>
    <col min="14890" max="14890" width="10.15625" style="223" customWidth="1"/>
    <col min="14891" max="14891" width="11.20703125" style="223" customWidth="1"/>
    <col min="14892" max="14897" width="10.15625" style="223" customWidth="1"/>
    <col min="14898" max="14898" width="15.9453125" style="223" customWidth="1"/>
    <col min="14899" max="14899" width="13" style="223" customWidth="1"/>
    <col min="14900" max="14901" width="13.26171875" style="223" customWidth="1"/>
    <col min="14902" max="14902" width="20.05078125" style="223" customWidth="1"/>
    <col min="14903" max="14903" width="15.83984375" style="223" customWidth="1"/>
    <col min="14904" max="14904" width="17.83984375" style="223" customWidth="1"/>
    <col min="14905" max="14905" width="13.68359375" style="223" customWidth="1"/>
    <col min="14906" max="14906" width="7.83984375" style="223" customWidth="1"/>
    <col min="14907" max="14907" width="9.62890625" style="223" customWidth="1"/>
    <col min="14908" max="14908" width="1.1015625" style="223" customWidth="1"/>
    <col min="14909" max="15104" width="9.62890625" style="223"/>
    <col min="15105" max="15105" width="22.20703125" style="223" customWidth="1"/>
    <col min="15106" max="15106" width="15" style="223" customWidth="1"/>
    <col min="15107" max="15123" width="0" style="223" hidden="1" customWidth="1"/>
    <col min="15124" max="15124" width="45.3125" style="223" customWidth="1"/>
    <col min="15125" max="15125" width="62.3671875" style="223" customWidth="1"/>
    <col min="15126" max="15126" width="25.3125" style="223" customWidth="1"/>
    <col min="15127" max="15127" width="12.05078125" style="223" customWidth="1"/>
    <col min="15128" max="15128" width="24.3671875" style="223" customWidth="1"/>
    <col min="15129" max="15129" width="16.1015625" style="223" customWidth="1"/>
    <col min="15130" max="15131" width="12.05078125" style="223" customWidth="1"/>
    <col min="15132" max="15132" width="15.83984375" style="223" customWidth="1"/>
    <col min="15133" max="15133" width="11.5234375" style="223" customWidth="1"/>
    <col min="15134" max="15134" width="0" style="223" hidden="1" customWidth="1"/>
    <col min="15135" max="15135" width="15.83984375" style="223" customWidth="1"/>
    <col min="15136" max="15136" width="17.3125" style="223" customWidth="1"/>
    <col min="15137" max="15137" width="17.47265625" style="223" customWidth="1"/>
    <col min="15138" max="15138" width="16.1015625" style="223" customWidth="1"/>
    <col min="15139" max="15139" width="13.5234375" style="223" customWidth="1"/>
    <col min="15140" max="15140" width="14.20703125" style="223" customWidth="1"/>
    <col min="15141" max="15141" width="16.1015625" style="223" customWidth="1"/>
    <col min="15142" max="15142" width="15.578125" style="223" customWidth="1"/>
    <col min="15143" max="15143" width="12.83984375" style="223" customWidth="1"/>
    <col min="15144" max="15144" width="18" style="223" customWidth="1"/>
    <col min="15145" max="15145" width="16.62890625" style="223" customWidth="1"/>
    <col min="15146" max="15146" width="10.15625" style="223" customWidth="1"/>
    <col min="15147" max="15147" width="11.20703125" style="223" customWidth="1"/>
    <col min="15148" max="15153" width="10.15625" style="223" customWidth="1"/>
    <col min="15154" max="15154" width="15.9453125" style="223" customWidth="1"/>
    <col min="15155" max="15155" width="13" style="223" customWidth="1"/>
    <col min="15156" max="15157" width="13.26171875" style="223" customWidth="1"/>
    <col min="15158" max="15158" width="20.05078125" style="223" customWidth="1"/>
    <col min="15159" max="15159" width="15.83984375" style="223" customWidth="1"/>
    <col min="15160" max="15160" width="17.83984375" style="223" customWidth="1"/>
    <col min="15161" max="15161" width="13.68359375" style="223" customWidth="1"/>
    <col min="15162" max="15162" width="7.83984375" style="223" customWidth="1"/>
    <col min="15163" max="15163" width="9.62890625" style="223" customWidth="1"/>
    <col min="15164" max="15164" width="1.1015625" style="223" customWidth="1"/>
    <col min="15165" max="15360" width="9.62890625" style="223"/>
    <col min="15361" max="15361" width="22.20703125" style="223" customWidth="1"/>
    <col min="15362" max="15362" width="15" style="223" customWidth="1"/>
    <col min="15363" max="15379" width="0" style="223" hidden="1" customWidth="1"/>
    <col min="15380" max="15380" width="45.3125" style="223" customWidth="1"/>
    <col min="15381" max="15381" width="62.3671875" style="223" customWidth="1"/>
    <col min="15382" max="15382" width="25.3125" style="223" customWidth="1"/>
    <col min="15383" max="15383" width="12.05078125" style="223" customWidth="1"/>
    <col min="15384" max="15384" width="24.3671875" style="223" customWidth="1"/>
    <col min="15385" max="15385" width="16.1015625" style="223" customWidth="1"/>
    <col min="15386" max="15387" width="12.05078125" style="223" customWidth="1"/>
    <col min="15388" max="15388" width="15.83984375" style="223" customWidth="1"/>
    <col min="15389" max="15389" width="11.5234375" style="223" customWidth="1"/>
    <col min="15390" max="15390" width="0" style="223" hidden="1" customWidth="1"/>
    <col min="15391" max="15391" width="15.83984375" style="223" customWidth="1"/>
    <col min="15392" max="15392" width="17.3125" style="223" customWidth="1"/>
    <col min="15393" max="15393" width="17.47265625" style="223" customWidth="1"/>
    <col min="15394" max="15394" width="16.1015625" style="223" customWidth="1"/>
    <col min="15395" max="15395" width="13.5234375" style="223" customWidth="1"/>
    <col min="15396" max="15396" width="14.20703125" style="223" customWidth="1"/>
    <col min="15397" max="15397" width="16.1015625" style="223" customWidth="1"/>
    <col min="15398" max="15398" width="15.578125" style="223" customWidth="1"/>
    <col min="15399" max="15399" width="12.83984375" style="223" customWidth="1"/>
    <col min="15400" max="15400" width="18" style="223" customWidth="1"/>
    <col min="15401" max="15401" width="16.62890625" style="223" customWidth="1"/>
    <col min="15402" max="15402" width="10.15625" style="223" customWidth="1"/>
    <col min="15403" max="15403" width="11.20703125" style="223" customWidth="1"/>
    <col min="15404" max="15409" width="10.15625" style="223" customWidth="1"/>
    <col min="15410" max="15410" width="15.9453125" style="223" customWidth="1"/>
    <col min="15411" max="15411" width="13" style="223" customWidth="1"/>
    <col min="15412" max="15413" width="13.26171875" style="223" customWidth="1"/>
    <col min="15414" max="15414" width="20.05078125" style="223" customWidth="1"/>
    <col min="15415" max="15415" width="15.83984375" style="223" customWidth="1"/>
    <col min="15416" max="15416" width="17.83984375" style="223" customWidth="1"/>
    <col min="15417" max="15417" width="13.68359375" style="223" customWidth="1"/>
    <col min="15418" max="15418" width="7.83984375" style="223" customWidth="1"/>
    <col min="15419" max="15419" width="9.62890625" style="223" customWidth="1"/>
    <col min="15420" max="15420" width="1.1015625" style="223" customWidth="1"/>
    <col min="15421" max="15616" width="9.62890625" style="223"/>
    <col min="15617" max="15617" width="22.20703125" style="223" customWidth="1"/>
    <col min="15618" max="15618" width="15" style="223" customWidth="1"/>
    <col min="15619" max="15635" width="0" style="223" hidden="1" customWidth="1"/>
    <col min="15636" max="15636" width="45.3125" style="223" customWidth="1"/>
    <col min="15637" max="15637" width="62.3671875" style="223" customWidth="1"/>
    <col min="15638" max="15638" width="25.3125" style="223" customWidth="1"/>
    <col min="15639" max="15639" width="12.05078125" style="223" customWidth="1"/>
    <col min="15640" max="15640" width="24.3671875" style="223" customWidth="1"/>
    <col min="15641" max="15641" width="16.1015625" style="223" customWidth="1"/>
    <col min="15642" max="15643" width="12.05078125" style="223" customWidth="1"/>
    <col min="15644" max="15644" width="15.83984375" style="223" customWidth="1"/>
    <col min="15645" max="15645" width="11.5234375" style="223" customWidth="1"/>
    <col min="15646" max="15646" width="0" style="223" hidden="1" customWidth="1"/>
    <col min="15647" max="15647" width="15.83984375" style="223" customWidth="1"/>
    <col min="15648" max="15648" width="17.3125" style="223" customWidth="1"/>
    <col min="15649" max="15649" width="17.47265625" style="223" customWidth="1"/>
    <col min="15650" max="15650" width="16.1015625" style="223" customWidth="1"/>
    <col min="15651" max="15651" width="13.5234375" style="223" customWidth="1"/>
    <col min="15652" max="15652" width="14.20703125" style="223" customWidth="1"/>
    <col min="15653" max="15653" width="16.1015625" style="223" customWidth="1"/>
    <col min="15654" max="15654" width="15.578125" style="223" customWidth="1"/>
    <col min="15655" max="15655" width="12.83984375" style="223" customWidth="1"/>
    <col min="15656" max="15656" width="18" style="223" customWidth="1"/>
    <col min="15657" max="15657" width="16.62890625" style="223" customWidth="1"/>
    <col min="15658" max="15658" width="10.15625" style="223" customWidth="1"/>
    <col min="15659" max="15659" width="11.20703125" style="223" customWidth="1"/>
    <col min="15660" max="15665" width="10.15625" style="223" customWidth="1"/>
    <col min="15666" max="15666" width="15.9453125" style="223" customWidth="1"/>
    <col min="15667" max="15667" width="13" style="223" customWidth="1"/>
    <col min="15668" max="15669" width="13.26171875" style="223" customWidth="1"/>
    <col min="15670" max="15670" width="20.05078125" style="223" customWidth="1"/>
    <col min="15671" max="15671" width="15.83984375" style="223" customWidth="1"/>
    <col min="15672" max="15672" width="17.83984375" style="223" customWidth="1"/>
    <col min="15673" max="15673" width="13.68359375" style="223" customWidth="1"/>
    <col min="15674" max="15674" width="7.83984375" style="223" customWidth="1"/>
    <col min="15675" max="15675" width="9.62890625" style="223" customWidth="1"/>
    <col min="15676" max="15676" width="1.1015625" style="223" customWidth="1"/>
    <col min="15677" max="15872" width="9.62890625" style="223"/>
    <col min="15873" max="15873" width="22.20703125" style="223" customWidth="1"/>
    <col min="15874" max="15874" width="15" style="223" customWidth="1"/>
    <col min="15875" max="15891" width="0" style="223" hidden="1" customWidth="1"/>
    <col min="15892" max="15892" width="45.3125" style="223" customWidth="1"/>
    <col min="15893" max="15893" width="62.3671875" style="223" customWidth="1"/>
    <col min="15894" max="15894" width="25.3125" style="223" customWidth="1"/>
    <col min="15895" max="15895" width="12.05078125" style="223" customWidth="1"/>
    <col min="15896" max="15896" width="24.3671875" style="223" customWidth="1"/>
    <col min="15897" max="15897" width="16.1015625" style="223" customWidth="1"/>
    <col min="15898" max="15899" width="12.05078125" style="223" customWidth="1"/>
    <col min="15900" max="15900" width="15.83984375" style="223" customWidth="1"/>
    <col min="15901" max="15901" width="11.5234375" style="223" customWidth="1"/>
    <col min="15902" max="15902" width="0" style="223" hidden="1" customWidth="1"/>
    <col min="15903" max="15903" width="15.83984375" style="223" customWidth="1"/>
    <col min="15904" max="15904" width="17.3125" style="223" customWidth="1"/>
    <col min="15905" max="15905" width="17.47265625" style="223" customWidth="1"/>
    <col min="15906" max="15906" width="16.1015625" style="223" customWidth="1"/>
    <col min="15907" max="15907" width="13.5234375" style="223" customWidth="1"/>
    <col min="15908" max="15908" width="14.20703125" style="223" customWidth="1"/>
    <col min="15909" max="15909" width="16.1015625" style="223" customWidth="1"/>
    <col min="15910" max="15910" width="15.578125" style="223" customWidth="1"/>
    <col min="15911" max="15911" width="12.83984375" style="223" customWidth="1"/>
    <col min="15912" max="15912" width="18" style="223" customWidth="1"/>
    <col min="15913" max="15913" width="16.62890625" style="223" customWidth="1"/>
    <col min="15914" max="15914" width="10.15625" style="223" customWidth="1"/>
    <col min="15915" max="15915" width="11.20703125" style="223" customWidth="1"/>
    <col min="15916" max="15921" width="10.15625" style="223" customWidth="1"/>
    <col min="15922" max="15922" width="15.9453125" style="223" customWidth="1"/>
    <col min="15923" max="15923" width="13" style="223" customWidth="1"/>
    <col min="15924" max="15925" width="13.26171875" style="223" customWidth="1"/>
    <col min="15926" max="15926" width="20.05078125" style="223" customWidth="1"/>
    <col min="15927" max="15927" width="15.83984375" style="223" customWidth="1"/>
    <col min="15928" max="15928" width="17.83984375" style="223" customWidth="1"/>
    <col min="15929" max="15929" width="13.68359375" style="223" customWidth="1"/>
    <col min="15930" max="15930" width="7.83984375" style="223" customWidth="1"/>
    <col min="15931" max="15931" width="9.62890625" style="223" customWidth="1"/>
    <col min="15932" max="15932" width="1.1015625" style="223" customWidth="1"/>
    <col min="15933" max="16128" width="9.62890625" style="223"/>
    <col min="16129" max="16129" width="22.20703125" style="223" customWidth="1"/>
    <col min="16130" max="16130" width="15" style="223" customWidth="1"/>
    <col min="16131" max="16147" width="0" style="223" hidden="1" customWidth="1"/>
    <col min="16148" max="16148" width="45.3125" style="223" customWidth="1"/>
    <col min="16149" max="16149" width="62.3671875" style="223" customWidth="1"/>
    <col min="16150" max="16150" width="25.3125" style="223" customWidth="1"/>
    <col min="16151" max="16151" width="12.05078125" style="223" customWidth="1"/>
    <col min="16152" max="16152" width="24.3671875" style="223" customWidth="1"/>
    <col min="16153" max="16153" width="16.1015625" style="223" customWidth="1"/>
    <col min="16154" max="16155" width="12.05078125" style="223" customWidth="1"/>
    <col min="16156" max="16156" width="15.83984375" style="223" customWidth="1"/>
    <col min="16157" max="16157" width="11.5234375" style="223" customWidth="1"/>
    <col min="16158" max="16158" width="0" style="223" hidden="1" customWidth="1"/>
    <col min="16159" max="16159" width="15.83984375" style="223" customWidth="1"/>
    <col min="16160" max="16160" width="17.3125" style="223" customWidth="1"/>
    <col min="16161" max="16161" width="17.47265625" style="223" customWidth="1"/>
    <col min="16162" max="16162" width="16.1015625" style="223" customWidth="1"/>
    <col min="16163" max="16163" width="13.5234375" style="223" customWidth="1"/>
    <col min="16164" max="16164" width="14.20703125" style="223" customWidth="1"/>
    <col min="16165" max="16165" width="16.1015625" style="223" customWidth="1"/>
    <col min="16166" max="16166" width="15.578125" style="223" customWidth="1"/>
    <col min="16167" max="16167" width="12.83984375" style="223" customWidth="1"/>
    <col min="16168" max="16168" width="18" style="223" customWidth="1"/>
    <col min="16169" max="16169" width="16.62890625" style="223" customWidth="1"/>
    <col min="16170" max="16170" width="10.15625" style="223" customWidth="1"/>
    <col min="16171" max="16171" width="11.20703125" style="223" customWidth="1"/>
    <col min="16172" max="16177" width="10.15625" style="223" customWidth="1"/>
    <col min="16178" max="16178" width="15.9453125" style="223" customWidth="1"/>
    <col min="16179" max="16179" width="13" style="223" customWidth="1"/>
    <col min="16180" max="16181" width="13.26171875" style="223" customWidth="1"/>
    <col min="16182" max="16182" width="20.05078125" style="223" customWidth="1"/>
    <col min="16183" max="16183" width="15.83984375" style="223" customWidth="1"/>
    <col min="16184" max="16184" width="17.83984375" style="223" customWidth="1"/>
    <col min="16185" max="16185" width="13.68359375" style="223" customWidth="1"/>
    <col min="16186" max="16186" width="7.83984375" style="223" customWidth="1"/>
    <col min="16187" max="16187" width="9.62890625" style="223" customWidth="1"/>
    <col min="16188" max="16188" width="1.1015625" style="223" customWidth="1"/>
    <col min="16189" max="16384" width="9.62890625" style="223"/>
  </cols>
  <sheetData>
    <row r="1" spans="1:63" ht="72.75" customHeight="1" x14ac:dyDescent="1.1499999999999999">
      <c r="B1" s="1294" t="s">
        <v>0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</row>
    <row r="2" spans="1:63" ht="12.75" customHeight="1" x14ac:dyDescent="1"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  <c r="AW2" s="1295"/>
      <c r="AX2" s="1295"/>
      <c r="AY2" s="1295"/>
      <c r="AZ2" s="1295"/>
      <c r="BA2" s="1295"/>
    </row>
    <row r="3" spans="1:63" ht="68.25" customHeight="1" x14ac:dyDescent="0.4">
      <c r="B3" s="1296" t="s">
        <v>1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  <c r="AQ3" s="1296"/>
      <c r="AR3" s="1296"/>
      <c r="AS3" s="1296"/>
      <c r="AT3" s="1296"/>
      <c r="AU3" s="1296"/>
      <c r="AV3" s="1296"/>
      <c r="AW3" s="1296"/>
      <c r="AX3" s="1296"/>
      <c r="AY3" s="1296"/>
      <c r="AZ3" s="1296"/>
      <c r="BA3" s="1296"/>
    </row>
    <row r="4" spans="1:63" ht="48.75" customHeight="1" x14ac:dyDescent="1.6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1297" t="s">
        <v>2</v>
      </c>
      <c r="U4" s="1297"/>
      <c r="V4" s="225"/>
      <c r="W4" s="225"/>
      <c r="X4" s="1298" t="s">
        <v>3</v>
      </c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</row>
    <row r="5" spans="1:63" ht="67.5" customHeight="1" x14ac:dyDescent="1.45">
      <c r="B5" s="1177" t="s">
        <v>4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226"/>
      <c r="X5" s="1298" t="s">
        <v>192</v>
      </c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227"/>
      <c r="AS5" s="228"/>
      <c r="AT5" s="228"/>
      <c r="AU5" s="229" t="s">
        <v>6</v>
      </c>
      <c r="AV5" s="230"/>
      <c r="AW5" s="231"/>
      <c r="AX5" s="231"/>
      <c r="AY5" s="231"/>
      <c r="AZ5" s="1409" t="s">
        <v>193</v>
      </c>
      <c r="BA5" s="1409"/>
      <c r="BB5" s="1409"/>
      <c r="BC5" s="1409"/>
      <c r="BD5" s="1410"/>
      <c r="BE5" s="1410"/>
    </row>
    <row r="6" spans="1:63" ht="68.5" customHeight="1" x14ac:dyDescent="1.05">
      <c r="W6" s="1404" t="s">
        <v>8</v>
      </c>
      <c r="X6" s="1404"/>
      <c r="Y6" s="1404"/>
      <c r="Z6" s="1404"/>
      <c r="AA6" s="1404"/>
      <c r="AB6" s="1404"/>
      <c r="AC6" s="234" t="s">
        <v>9</v>
      </c>
      <c r="AD6" s="1166" t="s">
        <v>10</v>
      </c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6"/>
      <c r="AP6" s="1166"/>
      <c r="AQ6" s="1166"/>
      <c r="AR6" s="1166"/>
      <c r="AS6" s="1166"/>
      <c r="AT6" s="235"/>
      <c r="AU6" s="18" t="s">
        <v>11</v>
      </c>
      <c r="AV6" s="15"/>
      <c r="AW6" s="15"/>
      <c r="AX6" s="15"/>
      <c r="AY6" s="231"/>
      <c r="AZ6" s="1405" t="s">
        <v>12</v>
      </c>
      <c r="BA6" s="1405"/>
      <c r="BB6" s="1405"/>
      <c r="BC6" s="1405"/>
      <c r="BD6" s="1302"/>
      <c r="BE6" s="1302"/>
    </row>
    <row r="7" spans="1:63" ht="106.5" customHeight="1" x14ac:dyDescent="1.1000000000000001">
      <c r="A7" s="1291" t="s">
        <v>13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406" t="s">
        <v>194</v>
      </c>
      <c r="X7" s="1406"/>
      <c r="Y7" s="1406"/>
      <c r="Z7" s="1406"/>
      <c r="AA7" s="1406"/>
      <c r="AB7" s="1406"/>
      <c r="AC7" s="497" t="s">
        <v>9</v>
      </c>
      <c r="AD7" s="236"/>
      <c r="AE7" s="1293" t="s">
        <v>195</v>
      </c>
      <c r="AF7" s="1293"/>
      <c r="AG7" s="1293"/>
      <c r="AH7" s="1293"/>
      <c r="AI7" s="1293"/>
      <c r="AJ7" s="1293"/>
      <c r="AK7" s="1293"/>
      <c r="AL7" s="1293"/>
      <c r="AM7" s="1293"/>
      <c r="AN7" s="1293"/>
      <c r="AO7" s="1293"/>
      <c r="AP7" s="1293"/>
      <c r="AQ7" s="1293"/>
      <c r="AR7" s="1293"/>
      <c r="AS7" s="1293"/>
      <c r="AT7" s="235"/>
      <c r="AU7" s="237" t="s">
        <v>15</v>
      </c>
      <c r="AV7" s="231"/>
      <c r="AW7" s="231"/>
      <c r="AX7" s="231"/>
      <c r="AY7" s="231"/>
      <c r="AZ7" s="1407" t="s">
        <v>16</v>
      </c>
      <c r="BA7" s="1407"/>
      <c r="BB7" s="1407"/>
      <c r="BC7" s="1407"/>
      <c r="BD7" s="1407"/>
      <c r="BE7" s="1408"/>
    </row>
    <row r="8" spans="1:63" ht="106.5" customHeight="1" x14ac:dyDescent="1.1000000000000001">
      <c r="T8" s="1280" t="s">
        <v>17</v>
      </c>
      <c r="U8" s="1280"/>
      <c r="V8" s="1280"/>
      <c r="W8" s="1400" t="s">
        <v>18</v>
      </c>
      <c r="X8" s="1400"/>
      <c r="Y8" s="1400"/>
      <c r="Z8" s="1400"/>
      <c r="AA8" s="1400"/>
      <c r="AB8" s="1400"/>
      <c r="AC8" s="1400"/>
      <c r="AD8" s="1133" t="s">
        <v>19</v>
      </c>
      <c r="AE8" s="1133"/>
      <c r="AF8" s="1133"/>
      <c r="AG8" s="1133"/>
      <c r="AH8" s="1133"/>
      <c r="AI8" s="1133"/>
      <c r="AJ8" s="1133"/>
      <c r="AK8" s="1133"/>
      <c r="AL8" s="1133"/>
      <c r="AM8" s="1133"/>
      <c r="AN8" s="1133"/>
      <c r="AO8" s="1133"/>
      <c r="AP8" s="1133"/>
      <c r="AQ8" s="1133"/>
      <c r="AR8" s="1133"/>
      <c r="AS8" s="1133"/>
      <c r="AT8" s="235"/>
      <c r="AU8" s="237" t="s">
        <v>20</v>
      </c>
      <c r="AV8" s="238"/>
      <c r="AW8" s="238"/>
      <c r="AX8" s="238"/>
      <c r="AY8" s="238"/>
      <c r="AZ8" s="1282" t="s">
        <v>196</v>
      </c>
      <c r="BA8" s="1282"/>
      <c r="BB8" s="1282"/>
      <c r="BC8" s="1282"/>
      <c r="BD8" s="1401"/>
      <c r="BE8" s="1402"/>
    </row>
    <row r="9" spans="1:63" ht="63.6" customHeight="1" x14ac:dyDescent="0.55000000000000004">
      <c r="U9" s="239"/>
      <c r="V9" s="239"/>
      <c r="W9" s="1403" t="s">
        <v>22</v>
      </c>
      <c r="X9" s="1403"/>
      <c r="Y9" s="1403"/>
      <c r="Z9" s="1403"/>
      <c r="AA9" s="240"/>
      <c r="AB9" s="240"/>
      <c r="AC9" s="234" t="s">
        <v>9</v>
      </c>
      <c r="AD9" s="498"/>
      <c r="AE9" s="1287" t="s">
        <v>24</v>
      </c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242"/>
      <c r="AU9" s="243"/>
      <c r="AV9" s="244"/>
      <c r="AW9" s="244"/>
      <c r="AX9" s="244"/>
      <c r="AY9" s="244"/>
      <c r="AZ9" s="244"/>
      <c r="BA9" s="244"/>
      <c r="BB9" s="245"/>
      <c r="BC9" s="245"/>
      <c r="BD9" s="245"/>
    </row>
    <row r="10" spans="1:63" ht="79" customHeight="1" thickBot="1" x14ac:dyDescent="0.55000000000000004">
      <c r="U10" s="239"/>
      <c r="V10" s="239"/>
      <c r="W10" s="246"/>
      <c r="AA10" s="248"/>
      <c r="AB10" s="249"/>
      <c r="AC10" s="249"/>
      <c r="AK10" s="223"/>
      <c r="AL10" s="223"/>
      <c r="AM10" s="223"/>
      <c r="AN10" s="223"/>
      <c r="AO10" s="223"/>
    </row>
    <row r="11" spans="1:63" s="245" customFormat="1" ht="114" customHeight="1" thickBot="1" x14ac:dyDescent="0.6">
      <c r="B11" s="1277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141" t="s">
        <v>26</v>
      </c>
      <c r="U11" s="1142"/>
      <c r="V11" s="1143"/>
      <c r="W11" s="1147" t="s">
        <v>27</v>
      </c>
      <c r="X11" s="1148"/>
      <c r="Y11" s="1148"/>
      <c r="Z11" s="1148"/>
      <c r="AA11" s="1148"/>
      <c r="AB11" s="1148"/>
      <c r="AC11" s="1148"/>
      <c r="AD11" s="1149"/>
      <c r="AE11" s="1153" t="s">
        <v>28</v>
      </c>
      <c r="AF11" s="1154"/>
      <c r="AG11" s="1159" t="s">
        <v>29</v>
      </c>
      <c r="AH11" s="1160"/>
      <c r="AI11" s="1160"/>
      <c r="AJ11" s="1160"/>
      <c r="AK11" s="1160"/>
      <c r="AL11" s="1160"/>
      <c r="AM11" s="1160"/>
      <c r="AN11" s="1160"/>
      <c r="AO11" s="1107" t="s">
        <v>30</v>
      </c>
      <c r="AP11" s="1109" t="s">
        <v>31</v>
      </c>
      <c r="AQ11" s="1109"/>
      <c r="AR11" s="1109"/>
      <c r="AS11" s="1109"/>
      <c r="AT11" s="1109"/>
      <c r="AU11" s="1109"/>
      <c r="AV11" s="1109"/>
      <c r="AW11" s="1109"/>
      <c r="AX11" s="1271" t="s">
        <v>32</v>
      </c>
      <c r="AY11" s="1272"/>
      <c r="AZ11" s="1272"/>
      <c r="BA11" s="1272"/>
      <c r="BB11" s="1272"/>
      <c r="BC11" s="1272"/>
      <c r="BD11" s="1272"/>
      <c r="BE11" s="1273"/>
      <c r="BF11" s="250"/>
    </row>
    <row r="12" spans="1:63" s="245" customFormat="1" ht="33" customHeight="1" x14ac:dyDescent="0.55000000000000004">
      <c r="B12" s="127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144"/>
      <c r="U12" s="1145"/>
      <c r="V12" s="1146"/>
      <c r="W12" s="1150"/>
      <c r="X12" s="1151"/>
      <c r="Y12" s="1151"/>
      <c r="Z12" s="1151"/>
      <c r="AA12" s="1151"/>
      <c r="AB12" s="1151"/>
      <c r="AC12" s="1151"/>
      <c r="AD12" s="1152"/>
      <c r="AE12" s="1155"/>
      <c r="AF12" s="1156"/>
      <c r="AG12" s="1161"/>
      <c r="AH12" s="1162"/>
      <c r="AI12" s="1162"/>
      <c r="AJ12" s="1162"/>
      <c r="AK12" s="1162"/>
      <c r="AL12" s="1162"/>
      <c r="AM12" s="1162"/>
      <c r="AN12" s="1162"/>
      <c r="AO12" s="1108"/>
      <c r="AP12" s="1110"/>
      <c r="AQ12" s="1110"/>
      <c r="AR12" s="1110"/>
      <c r="AS12" s="1110"/>
      <c r="AT12" s="1110"/>
      <c r="AU12" s="1110"/>
      <c r="AV12" s="1110"/>
      <c r="AW12" s="1110"/>
      <c r="AX12" s="1274" t="s">
        <v>197</v>
      </c>
      <c r="AY12" s="1275"/>
      <c r="AZ12" s="1275"/>
      <c r="BA12" s="1275"/>
      <c r="BB12" s="1275"/>
      <c r="BC12" s="1275"/>
      <c r="BD12" s="1275"/>
      <c r="BE12" s="1276"/>
      <c r="BF12" s="251"/>
    </row>
    <row r="13" spans="1:63" s="245" customFormat="1" ht="64.5" customHeight="1" x14ac:dyDescent="0.55000000000000004">
      <c r="B13" s="127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144"/>
      <c r="U13" s="1145"/>
      <c r="V13" s="1146"/>
      <c r="W13" s="1150"/>
      <c r="X13" s="1151"/>
      <c r="Y13" s="1151"/>
      <c r="Z13" s="1151"/>
      <c r="AA13" s="1151"/>
      <c r="AB13" s="1151"/>
      <c r="AC13" s="1151"/>
      <c r="AD13" s="1152"/>
      <c r="AE13" s="1157"/>
      <c r="AF13" s="1158"/>
      <c r="AG13" s="1163"/>
      <c r="AH13" s="1164"/>
      <c r="AI13" s="1164"/>
      <c r="AJ13" s="1164"/>
      <c r="AK13" s="1164"/>
      <c r="AL13" s="1164"/>
      <c r="AM13" s="1164"/>
      <c r="AN13" s="1164"/>
      <c r="AO13" s="1108"/>
      <c r="AP13" s="1111"/>
      <c r="AQ13" s="1111"/>
      <c r="AR13" s="1111"/>
      <c r="AS13" s="1111"/>
      <c r="AT13" s="1111"/>
      <c r="AU13" s="1111"/>
      <c r="AV13" s="1111"/>
      <c r="AW13" s="1111"/>
      <c r="AX13" s="1005" t="s">
        <v>198</v>
      </c>
      <c r="AY13" s="1006"/>
      <c r="AZ13" s="1006"/>
      <c r="BA13" s="1006"/>
      <c r="BB13" s="1006"/>
      <c r="BC13" s="1006"/>
      <c r="BD13" s="1006"/>
      <c r="BE13" s="1007"/>
      <c r="BF13" s="252"/>
    </row>
    <row r="14" spans="1:63" s="245" customFormat="1" ht="30" customHeight="1" thickBot="1" x14ac:dyDescent="0.6">
      <c r="B14" s="127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144"/>
      <c r="U14" s="1145"/>
      <c r="V14" s="1146"/>
      <c r="W14" s="1150"/>
      <c r="X14" s="1151"/>
      <c r="Y14" s="1151"/>
      <c r="Z14" s="1151"/>
      <c r="AA14" s="1151"/>
      <c r="AB14" s="1151"/>
      <c r="AC14" s="1151"/>
      <c r="AD14" s="1152"/>
      <c r="AE14" s="1121" t="s">
        <v>35</v>
      </c>
      <c r="AF14" s="1123" t="s">
        <v>36</v>
      </c>
      <c r="AG14" s="1121" t="s">
        <v>37</v>
      </c>
      <c r="AH14" s="1126" t="s">
        <v>38</v>
      </c>
      <c r="AI14" s="1127"/>
      <c r="AJ14" s="1127"/>
      <c r="AK14" s="1127"/>
      <c r="AL14" s="1127"/>
      <c r="AM14" s="1127"/>
      <c r="AN14" s="1128"/>
      <c r="AO14" s="1108"/>
      <c r="AP14" s="1129" t="s">
        <v>39</v>
      </c>
      <c r="AQ14" s="1103" t="s">
        <v>40</v>
      </c>
      <c r="AR14" s="1103" t="s">
        <v>41</v>
      </c>
      <c r="AS14" s="1105" t="s">
        <v>42</v>
      </c>
      <c r="AT14" s="1105" t="s">
        <v>43</v>
      </c>
      <c r="AU14" s="1103" t="s">
        <v>44</v>
      </c>
      <c r="AV14" s="1103" t="s">
        <v>45</v>
      </c>
      <c r="AW14" s="1086" t="s">
        <v>46</v>
      </c>
      <c r="AX14" s="1088" t="s">
        <v>199</v>
      </c>
      <c r="AY14" s="1089"/>
      <c r="AZ14" s="1089"/>
      <c r="BA14" s="1089"/>
      <c r="BB14" s="1088" t="s">
        <v>200</v>
      </c>
      <c r="BC14" s="1089"/>
      <c r="BD14" s="1089"/>
      <c r="BE14" s="1090"/>
    </row>
    <row r="15" spans="1:63" s="253" customFormat="1" ht="30" customHeight="1" x14ac:dyDescent="0.55000000000000004">
      <c r="B15" s="127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144"/>
      <c r="U15" s="1145"/>
      <c r="V15" s="1146"/>
      <c r="W15" s="1150"/>
      <c r="X15" s="1151"/>
      <c r="Y15" s="1151"/>
      <c r="Z15" s="1151"/>
      <c r="AA15" s="1151"/>
      <c r="AB15" s="1151"/>
      <c r="AC15" s="1151"/>
      <c r="AD15" s="1152"/>
      <c r="AE15" s="1122"/>
      <c r="AF15" s="1124"/>
      <c r="AG15" s="1125"/>
      <c r="AH15" s="1091" t="s">
        <v>49</v>
      </c>
      <c r="AI15" s="1092"/>
      <c r="AJ15" s="1091" t="s">
        <v>50</v>
      </c>
      <c r="AK15" s="1095"/>
      <c r="AL15" s="1092" t="s">
        <v>120</v>
      </c>
      <c r="AM15" s="1095"/>
      <c r="AN15" s="1097" t="s">
        <v>52</v>
      </c>
      <c r="AO15" s="1108"/>
      <c r="AP15" s="1130"/>
      <c r="AQ15" s="1104"/>
      <c r="AR15" s="1104"/>
      <c r="AS15" s="1106"/>
      <c r="AT15" s="1106"/>
      <c r="AU15" s="1104"/>
      <c r="AV15" s="1104"/>
      <c r="AW15" s="1087"/>
      <c r="AX15" s="1397" t="s">
        <v>53</v>
      </c>
      <c r="AY15" s="1398"/>
      <c r="AZ15" s="1398"/>
      <c r="BA15" s="1398"/>
      <c r="BB15" s="1397" t="s">
        <v>53</v>
      </c>
      <c r="BC15" s="1398"/>
      <c r="BD15" s="1398"/>
      <c r="BE15" s="1399"/>
      <c r="BK15" s="1072"/>
    </row>
    <row r="16" spans="1:63" s="253" customFormat="1" ht="30" customHeight="1" x14ac:dyDescent="0.55000000000000004">
      <c r="B16" s="127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144"/>
      <c r="U16" s="1145"/>
      <c r="V16" s="1146"/>
      <c r="W16" s="1150"/>
      <c r="X16" s="1151"/>
      <c r="Y16" s="1151"/>
      <c r="Z16" s="1151"/>
      <c r="AA16" s="1151"/>
      <c r="AB16" s="1151"/>
      <c r="AC16" s="1151"/>
      <c r="AD16" s="1152"/>
      <c r="AE16" s="1122"/>
      <c r="AF16" s="1124"/>
      <c r="AG16" s="1125"/>
      <c r="AH16" s="1093"/>
      <c r="AI16" s="1094"/>
      <c r="AJ16" s="1093"/>
      <c r="AK16" s="1096"/>
      <c r="AL16" s="1094"/>
      <c r="AM16" s="1096"/>
      <c r="AN16" s="1098"/>
      <c r="AO16" s="1108"/>
      <c r="AP16" s="1130"/>
      <c r="AQ16" s="1104"/>
      <c r="AR16" s="1104"/>
      <c r="AS16" s="1106"/>
      <c r="AT16" s="1106"/>
      <c r="AU16" s="1104"/>
      <c r="AV16" s="1104"/>
      <c r="AW16" s="1087"/>
      <c r="AX16" s="1075" t="s">
        <v>37</v>
      </c>
      <c r="AY16" s="1077" t="s">
        <v>54</v>
      </c>
      <c r="AZ16" s="1078"/>
      <c r="BA16" s="1078"/>
      <c r="BB16" s="1075" t="s">
        <v>37</v>
      </c>
      <c r="BC16" s="1079" t="s">
        <v>54</v>
      </c>
      <c r="BD16" s="1079"/>
      <c r="BE16" s="1080"/>
      <c r="BK16" s="1072"/>
    </row>
    <row r="17" spans="2:63" s="253" customFormat="1" ht="170.25" customHeight="1" thickBot="1" x14ac:dyDescent="0.6">
      <c r="B17" s="127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144"/>
      <c r="U17" s="1145"/>
      <c r="V17" s="1146"/>
      <c r="W17" s="1150"/>
      <c r="X17" s="1151"/>
      <c r="Y17" s="1151"/>
      <c r="Z17" s="1151"/>
      <c r="AA17" s="1151"/>
      <c r="AB17" s="1151"/>
      <c r="AC17" s="1151"/>
      <c r="AD17" s="1152"/>
      <c r="AE17" s="1122"/>
      <c r="AF17" s="1124"/>
      <c r="AG17" s="1122"/>
      <c r="AH17" s="46" t="s">
        <v>55</v>
      </c>
      <c r="AI17" s="47" t="s">
        <v>56</v>
      </c>
      <c r="AJ17" s="46" t="s">
        <v>55</v>
      </c>
      <c r="AK17" s="47" t="s">
        <v>56</v>
      </c>
      <c r="AL17" s="46" t="s">
        <v>55</v>
      </c>
      <c r="AM17" s="47" t="s">
        <v>56</v>
      </c>
      <c r="AN17" s="1099"/>
      <c r="AO17" s="1108"/>
      <c r="AP17" s="1130"/>
      <c r="AQ17" s="1104"/>
      <c r="AR17" s="1104"/>
      <c r="AS17" s="1106"/>
      <c r="AT17" s="1106"/>
      <c r="AU17" s="1104"/>
      <c r="AV17" s="1104"/>
      <c r="AW17" s="1087"/>
      <c r="AX17" s="1076"/>
      <c r="AY17" s="48" t="s">
        <v>57</v>
      </c>
      <c r="AZ17" s="48" t="s">
        <v>58</v>
      </c>
      <c r="BA17" s="49" t="s">
        <v>59</v>
      </c>
      <c r="BB17" s="1076"/>
      <c r="BC17" s="50" t="s">
        <v>57</v>
      </c>
      <c r="BD17" s="50" t="s">
        <v>58</v>
      </c>
      <c r="BE17" s="51" t="s">
        <v>60</v>
      </c>
      <c r="BK17" s="1072"/>
    </row>
    <row r="18" spans="2:63" s="254" customFormat="1" ht="42.75" customHeight="1" thickTop="1" thickBot="1" x14ac:dyDescent="0.6">
      <c r="B18" s="255">
        <v>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081">
        <v>2</v>
      </c>
      <c r="U18" s="1082"/>
      <c r="V18" s="1083"/>
      <c r="W18" s="1084">
        <v>3</v>
      </c>
      <c r="X18" s="1085"/>
      <c r="Y18" s="1085"/>
      <c r="Z18" s="1085"/>
      <c r="AA18" s="1085"/>
      <c r="AB18" s="1085"/>
      <c r="AC18" s="1085"/>
      <c r="AD18" s="1085"/>
      <c r="AE18" s="55">
        <v>4</v>
      </c>
      <c r="AF18" s="56">
        <v>5</v>
      </c>
      <c r="AG18" s="57">
        <v>6</v>
      </c>
      <c r="AH18" s="55">
        <v>7</v>
      </c>
      <c r="AI18" s="56">
        <v>8</v>
      </c>
      <c r="AJ18" s="57">
        <v>9</v>
      </c>
      <c r="AK18" s="55">
        <v>10</v>
      </c>
      <c r="AL18" s="56">
        <v>11</v>
      </c>
      <c r="AM18" s="57">
        <v>12</v>
      </c>
      <c r="AN18" s="55">
        <v>13</v>
      </c>
      <c r="AO18" s="56">
        <v>14</v>
      </c>
      <c r="AP18" s="57">
        <v>15</v>
      </c>
      <c r="AQ18" s="55">
        <v>16</v>
      </c>
      <c r="AR18" s="56">
        <v>17</v>
      </c>
      <c r="AS18" s="57">
        <v>18</v>
      </c>
      <c r="AT18" s="55">
        <v>19</v>
      </c>
      <c r="AU18" s="56">
        <v>20</v>
      </c>
      <c r="AV18" s="57">
        <v>21</v>
      </c>
      <c r="AW18" s="55">
        <v>22</v>
      </c>
      <c r="AX18" s="56">
        <v>23</v>
      </c>
      <c r="AY18" s="57">
        <v>24</v>
      </c>
      <c r="AZ18" s="55">
        <v>25</v>
      </c>
      <c r="BA18" s="56">
        <v>26</v>
      </c>
      <c r="BB18" s="57">
        <v>27</v>
      </c>
      <c r="BC18" s="55">
        <v>28</v>
      </c>
      <c r="BD18" s="56">
        <v>29</v>
      </c>
      <c r="BE18" s="58">
        <v>30</v>
      </c>
    </row>
    <row r="19" spans="2:63" s="254" customFormat="1" ht="54.75" customHeight="1" thickBot="1" x14ac:dyDescent="0.6">
      <c r="B19" s="1377" t="s">
        <v>201</v>
      </c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70"/>
      <c r="AJ19" s="1070"/>
      <c r="AK19" s="1070"/>
      <c r="AL19" s="1070"/>
      <c r="AM19" s="1070"/>
      <c r="AN19" s="1070"/>
      <c r="AO19" s="1070"/>
      <c r="AP19" s="1070"/>
      <c r="AQ19" s="1070"/>
      <c r="AR19" s="1070"/>
      <c r="AS19" s="1070"/>
      <c r="AT19" s="1070"/>
      <c r="AU19" s="1070"/>
      <c r="AV19" s="1070"/>
      <c r="AW19" s="1070"/>
      <c r="AX19" s="1070"/>
      <c r="AY19" s="1070"/>
      <c r="AZ19" s="1070"/>
      <c r="BA19" s="1070"/>
      <c r="BB19" s="1070"/>
      <c r="BC19" s="1070"/>
      <c r="BD19" s="1070"/>
      <c r="BE19" s="1071"/>
      <c r="BI19" s="1072"/>
    </row>
    <row r="20" spans="2:63" s="254" customFormat="1" ht="59.25" customHeight="1" thickBot="1" x14ac:dyDescent="0.6">
      <c r="B20" s="1377" t="s">
        <v>202</v>
      </c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0"/>
      <c r="AH20" s="1070"/>
      <c r="AI20" s="1070"/>
      <c r="AJ20" s="1070"/>
      <c r="AK20" s="1070"/>
      <c r="AL20" s="1070"/>
      <c r="AM20" s="1070"/>
      <c r="AN20" s="1070"/>
      <c r="AO20" s="1070"/>
      <c r="AP20" s="1070"/>
      <c r="AQ20" s="1070"/>
      <c r="AR20" s="1070"/>
      <c r="AS20" s="1070"/>
      <c r="AT20" s="1070"/>
      <c r="AU20" s="1070"/>
      <c r="AV20" s="1070"/>
      <c r="AW20" s="1070"/>
      <c r="AX20" s="1070"/>
      <c r="AY20" s="1070"/>
      <c r="AZ20" s="1070"/>
      <c r="BA20" s="1070"/>
      <c r="BB20" s="1070"/>
      <c r="BC20" s="1070"/>
      <c r="BD20" s="1070"/>
      <c r="BE20" s="1071"/>
      <c r="BI20" s="1072"/>
    </row>
    <row r="21" spans="2:63" s="258" customFormat="1" ht="157" customHeight="1" x14ac:dyDescent="1.7">
      <c r="B21" s="499">
        <v>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53" t="s">
        <v>203</v>
      </c>
      <c r="U21" s="1354"/>
      <c r="V21" s="1355"/>
      <c r="W21" s="1356" t="s">
        <v>131</v>
      </c>
      <c r="X21" s="1357"/>
      <c r="Y21" s="1357"/>
      <c r="Z21" s="1357"/>
      <c r="AA21" s="1357"/>
      <c r="AB21" s="1357"/>
      <c r="AC21" s="1357"/>
      <c r="AD21" s="1358"/>
      <c r="AE21" s="500">
        <v>2</v>
      </c>
      <c r="AF21" s="501">
        <f t="shared" ref="AF21:AF28" si="0">AE21*30</f>
        <v>60</v>
      </c>
      <c r="AG21" s="501">
        <f>AH21+AJ21+AL21</f>
        <v>36</v>
      </c>
      <c r="AH21" s="501">
        <v>18</v>
      </c>
      <c r="AI21" s="501"/>
      <c r="AJ21" s="501">
        <v>18</v>
      </c>
      <c r="AK21" s="501"/>
      <c r="AL21" s="502"/>
      <c r="AM21" s="502"/>
      <c r="AN21" s="502"/>
      <c r="AO21" s="503">
        <f t="shared" ref="AO21:AO28" si="1">AF21-AG21</f>
        <v>24</v>
      </c>
      <c r="AP21" s="504"/>
      <c r="AQ21" s="505">
        <v>5</v>
      </c>
      <c r="AR21" s="505">
        <v>5</v>
      </c>
      <c r="AS21" s="506"/>
      <c r="AT21" s="507"/>
      <c r="AU21" s="505"/>
      <c r="AV21" s="505"/>
      <c r="AW21" s="506"/>
      <c r="AX21" s="507">
        <f>SUM(AY21:BA21)</f>
        <v>2</v>
      </c>
      <c r="AY21" s="505">
        <f>AH21/18</f>
        <v>1</v>
      </c>
      <c r="AZ21" s="505">
        <f>AJ21/18</f>
        <v>1</v>
      </c>
      <c r="BA21" s="508">
        <f>AL21/18</f>
        <v>0</v>
      </c>
      <c r="BB21" s="509"/>
      <c r="BC21" s="510"/>
      <c r="BD21" s="510"/>
      <c r="BE21" s="511"/>
      <c r="BI21" s="1072"/>
    </row>
    <row r="22" spans="2:63" s="258" customFormat="1" ht="156.75" customHeight="1" x14ac:dyDescent="1.7">
      <c r="B22" s="512">
        <v>2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1359" t="s">
        <v>204</v>
      </c>
      <c r="U22" s="1360"/>
      <c r="V22" s="1361"/>
      <c r="W22" s="1362" t="s">
        <v>131</v>
      </c>
      <c r="X22" s="1393"/>
      <c r="Y22" s="1393"/>
      <c r="Z22" s="1393"/>
      <c r="AA22" s="1393"/>
      <c r="AB22" s="1393"/>
      <c r="AC22" s="1393"/>
      <c r="AD22" s="514"/>
      <c r="AE22" s="515">
        <v>1.5</v>
      </c>
      <c r="AF22" s="516">
        <f t="shared" si="0"/>
        <v>45</v>
      </c>
      <c r="AG22" s="516"/>
      <c r="AH22" s="516"/>
      <c r="AI22" s="516"/>
      <c r="AJ22" s="516"/>
      <c r="AK22" s="516"/>
      <c r="AL22" s="517"/>
      <c r="AM22" s="517"/>
      <c r="AN22" s="517"/>
      <c r="AO22" s="518">
        <f t="shared" si="1"/>
        <v>45</v>
      </c>
      <c r="AP22" s="519"/>
      <c r="AQ22" s="520">
        <v>5</v>
      </c>
      <c r="AR22" s="520"/>
      <c r="AS22" s="521">
        <v>5</v>
      </c>
      <c r="AT22" s="522"/>
      <c r="AU22" s="520"/>
      <c r="AV22" s="520"/>
      <c r="AW22" s="523"/>
      <c r="AX22" s="522"/>
      <c r="AY22" s="520"/>
      <c r="AZ22" s="520"/>
      <c r="BA22" s="523"/>
      <c r="BB22" s="524"/>
      <c r="BC22" s="525"/>
      <c r="BD22" s="525"/>
      <c r="BE22" s="526"/>
      <c r="BI22" s="82"/>
    </row>
    <row r="23" spans="2:63" s="258" customFormat="1" ht="100" customHeight="1" x14ac:dyDescent="1.7">
      <c r="B23" s="512">
        <v>3</v>
      </c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1390" t="s">
        <v>205</v>
      </c>
      <c r="U23" s="1391"/>
      <c r="V23" s="1392"/>
      <c r="W23" s="1362" t="s">
        <v>206</v>
      </c>
      <c r="X23" s="1393"/>
      <c r="Y23" s="1393"/>
      <c r="Z23" s="1393"/>
      <c r="AA23" s="1393"/>
      <c r="AB23" s="1393"/>
      <c r="AC23" s="1393"/>
      <c r="AD23" s="514"/>
      <c r="AE23" s="515">
        <v>4</v>
      </c>
      <c r="AF23" s="516">
        <f t="shared" si="0"/>
        <v>120</v>
      </c>
      <c r="AG23" s="516">
        <f t="shared" ref="AG23:AG28" si="2">AH23+AJ23+AL23</f>
        <v>63</v>
      </c>
      <c r="AH23" s="516">
        <v>36</v>
      </c>
      <c r="AI23" s="516"/>
      <c r="AJ23" s="516">
        <v>18</v>
      </c>
      <c r="AK23" s="516"/>
      <c r="AL23" s="517">
        <v>9</v>
      </c>
      <c r="AM23" s="517"/>
      <c r="AN23" s="517"/>
      <c r="AO23" s="518">
        <f t="shared" si="1"/>
        <v>57</v>
      </c>
      <c r="AP23" s="519">
        <v>5</v>
      </c>
      <c r="AQ23" s="520"/>
      <c r="AR23" s="520">
        <v>5</v>
      </c>
      <c r="AS23" s="521"/>
      <c r="AT23" s="522"/>
      <c r="AU23" s="520"/>
      <c r="AV23" s="520"/>
      <c r="AW23" s="523"/>
      <c r="AX23" s="522">
        <f>SUM(AY23:BA23)</f>
        <v>3.5</v>
      </c>
      <c r="AY23" s="520">
        <f>AH23/18</f>
        <v>2</v>
      </c>
      <c r="AZ23" s="520">
        <f>AJ23/18</f>
        <v>1</v>
      </c>
      <c r="BA23" s="523">
        <f>AL23/18</f>
        <v>0.5</v>
      </c>
      <c r="BB23" s="524"/>
      <c r="BC23" s="525"/>
      <c r="BD23" s="525"/>
      <c r="BE23" s="526"/>
      <c r="BI23" s="82"/>
    </row>
    <row r="24" spans="2:63" s="258" customFormat="1" ht="113.5" customHeight="1" x14ac:dyDescent="1.7">
      <c r="B24" s="512">
        <v>4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1359" t="s">
        <v>207</v>
      </c>
      <c r="U24" s="1360"/>
      <c r="V24" s="1361"/>
      <c r="W24" s="1362" t="s">
        <v>82</v>
      </c>
      <c r="X24" s="1393"/>
      <c r="Y24" s="1393"/>
      <c r="Z24" s="1393"/>
      <c r="AA24" s="1393"/>
      <c r="AB24" s="1393"/>
      <c r="AC24" s="1393"/>
      <c r="AD24" s="514"/>
      <c r="AE24" s="515">
        <v>4</v>
      </c>
      <c r="AF24" s="516">
        <f t="shared" si="0"/>
        <v>120</v>
      </c>
      <c r="AG24" s="516">
        <f t="shared" si="2"/>
        <v>54</v>
      </c>
      <c r="AH24" s="516">
        <v>36</v>
      </c>
      <c r="AI24" s="516"/>
      <c r="AJ24" s="516"/>
      <c r="AK24" s="516"/>
      <c r="AL24" s="517">
        <v>18</v>
      </c>
      <c r="AM24" s="517"/>
      <c r="AN24" s="517"/>
      <c r="AO24" s="518">
        <f t="shared" si="1"/>
        <v>66</v>
      </c>
      <c r="AP24" s="519">
        <v>5</v>
      </c>
      <c r="AQ24" s="520"/>
      <c r="AR24" s="520">
        <v>5</v>
      </c>
      <c r="AS24" s="521"/>
      <c r="AT24" s="522"/>
      <c r="AU24" s="520"/>
      <c r="AV24" s="520"/>
      <c r="AW24" s="523"/>
      <c r="AX24" s="522">
        <f>SUM(AY24:BA24)</f>
        <v>3</v>
      </c>
      <c r="AY24" s="520">
        <f>AH24/18</f>
        <v>2</v>
      </c>
      <c r="AZ24" s="520">
        <f>AJ24/18</f>
        <v>0</v>
      </c>
      <c r="BA24" s="523">
        <f>AL24/18</f>
        <v>1</v>
      </c>
      <c r="BB24" s="524"/>
      <c r="BC24" s="525"/>
      <c r="BD24" s="525"/>
      <c r="BE24" s="526"/>
      <c r="BI24" s="82"/>
    </row>
    <row r="25" spans="2:63" s="258" customFormat="1" ht="127" customHeight="1" x14ac:dyDescent="0.45">
      <c r="B25" s="512">
        <v>5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1359" t="s">
        <v>208</v>
      </c>
      <c r="U25" s="1360"/>
      <c r="V25" s="1361"/>
      <c r="W25" s="1362" t="s">
        <v>82</v>
      </c>
      <c r="X25" s="1393"/>
      <c r="Y25" s="1393"/>
      <c r="Z25" s="1393"/>
      <c r="AA25" s="1393"/>
      <c r="AB25" s="1393"/>
      <c r="AC25" s="1393"/>
      <c r="AD25" s="514"/>
      <c r="AE25" s="515">
        <v>2</v>
      </c>
      <c r="AF25" s="516">
        <f t="shared" si="0"/>
        <v>60</v>
      </c>
      <c r="AG25" s="516">
        <f t="shared" si="2"/>
        <v>36</v>
      </c>
      <c r="AH25" s="516">
        <v>18</v>
      </c>
      <c r="AI25" s="516"/>
      <c r="AJ25" s="516">
        <v>18</v>
      </c>
      <c r="AK25" s="516"/>
      <c r="AL25" s="517"/>
      <c r="AM25" s="517"/>
      <c r="AN25" s="517"/>
      <c r="AO25" s="518">
        <f t="shared" si="1"/>
        <v>24</v>
      </c>
      <c r="AP25" s="519"/>
      <c r="AQ25" s="520">
        <v>6</v>
      </c>
      <c r="AR25" s="520">
        <v>6</v>
      </c>
      <c r="AS25" s="521"/>
      <c r="AT25" s="522"/>
      <c r="AU25" s="520"/>
      <c r="AV25" s="520"/>
      <c r="AW25" s="523"/>
      <c r="AX25" s="522"/>
      <c r="AY25" s="520"/>
      <c r="AZ25" s="520"/>
      <c r="BA25" s="523"/>
      <c r="BB25" s="524">
        <f>SUM(BC25:BE25)</f>
        <v>2</v>
      </c>
      <c r="BC25" s="525">
        <f>AH25/18</f>
        <v>1</v>
      </c>
      <c r="BD25" s="525">
        <f>AJ25/18</f>
        <v>1</v>
      </c>
      <c r="BE25" s="527">
        <f>AL25/18</f>
        <v>0</v>
      </c>
      <c r="BI25" s="82"/>
    </row>
    <row r="26" spans="2:63" s="258" customFormat="1" ht="102" customHeight="1" x14ac:dyDescent="1.7">
      <c r="B26" s="512">
        <v>6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1390" t="s">
        <v>209</v>
      </c>
      <c r="U26" s="1391"/>
      <c r="V26" s="1392"/>
      <c r="W26" s="1362" t="s">
        <v>82</v>
      </c>
      <c r="X26" s="1393"/>
      <c r="Y26" s="1393"/>
      <c r="Z26" s="1393"/>
      <c r="AA26" s="1393"/>
      <c r="AB26" s="1393"/>
      <c r="AC26" s="1393"/>
      <c r="AD26" s="514"/>
      <c r="AE26" s="515">
        <v>1.5</v>
      </c>
      <c r="AF26" s="516">
        <f t="shared" si="0"/>
        <v>45</v>
      </c>
      <c r="AG26" s="516">
        <f t="shared" si="2"/>
        <v>0</v>
      </c>
      <c r="AH26" s="516"/>
      <c r="AI26" s="516"/>
      <c r="AJ26" s="516"/>
      <c r="AK26" s="516"/>
      <c r="AL26" s="517"/>
      <c r="AM26" s="517"/>
      <c r="AN26" s="517"/>
      <c r="AO26" s="518">
        <f t="shared" si="1"/>
        <v>45</v>
      </c>
      <c r="AP26" s="519"/>
      <c r="AQ26" s="520">
        <v>6</v>
      </c>
      <c r="AR26" s="520"/>
      <c r="AS26" s="521">
        <v>6</v>
      </c>
      <c r="AT26" s="522"/>
      <c r="AU26" s="520"/>
      <c r="AV26" s="520"/>
      <c r="AW26" s="523"/>
      <c r="AX26" s="522"/>
      <c r="AY26" s="520"/>
      <c r="AZ26" s="520"/>
      <c r="BA26" s="523"/>
      <c r="BB26" s="524"/>
      <c r="BC26" s="525"/>
      <c r="BD26" s="525"/>
      <c r="BE26" s="526"/>
      <c r="BI26" s="82"/>
    </row>
    <row r="27" spans="2:63" s="258" customFormat="1" ht="151.5" customHeight="1" x14ac:dyDescent="1.7">
      <c r="B27" s="512">
        <v>7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1390" t="s">
        <v>210</v>
      </c>
      <c r="U27" s="1391"/>
      <c r="V27" s="1392"/>
      <c r="W27" s="1362" t="s">
        <v>211</v>
      </c>
      <c r="X27" s="1393"/>
      <c r="Y27" s="1393"/>
      <c r="Z27" s="1393"/>
      <c r="AA27" s="1393"/>
      <c r="AB27" s="1393"/>
      <c r="AC27" s="1393"/>
      <c r="AD27" s="514"/>
      <c r="AE27" s="515">
        <v>3</v>
      </c>
      <c r="AF27" s="516">
        <f t="shared" si="0"/>
        <v>90</v>
      </c>
      <c r="AG27" s="516">
        <f t="shared" si="2"/>
        <v>54</v>
      </c>
      <c r="AH27" s="516">
        <v>27</v>
      </c>
      <c r="AI27" s="516"/>
      <c r="AJ27" s="516">
        <v>27</v>
      </c>
      <c r="AK27" s="516"/>
      <c r="AL27" s="517"/>
      <c r="AM27" s="517"/>
      <c r="AN27" s="517"/>
      <c r="AO27" s="518">
        <f t="shared" si="1"/>
        <v>36</v>
      </c>
      <c r="AP27" s="519"/>
      <c r="AQ27" s="520">
        <v>5</v>
      </c>
      <c r="AR27" s="520">
        <v>5</v>
      </c>
      <c r="AS27" s="521"/>
      <c r="AT27" s="522"/>
      <c r="AU27" s="520"/>
      <c r="AV27" s="520"/>
      <c r="AW27" s="523"/>
      <c r="AX27" s="522">
        <f>SUM(AY27:BA27)</f>
        <v>3</v>
      </c>
      <c r="AY27" s="520">
        <f>AH27/18</f>
        <v>1.5</v>
      </c>
      <c r="AZ27" s="520">
        <f>AJ27/18</f>
        <v>1.5</v>
      </c>
      <c r="BA27" s="523">
        <f>AL27/18</f>
        <v>0</v>
      </c>
      <c r="BB27" s="524"/>
      <c r="BC27" s="525"/>
      <c r="BD27" s="525"/>
      <c r="BE27" s="526"/>
      <c r="BI27" s="82"/>
    </row>
    <row r="28" spans="2:63" s="258" customFormat="1" ht="151.5" customHeight="1" thickBot="1" x14ac:dyDescent="0.5">
      <c r="B28" s="512">
        <v>8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1394" t="s">
        <v>212</v>
      </c>
      <c r="U28" s="1395"/>
      <c r="V28" s="1396"/>
      <c r="W28" s="1362" t="s">
        <v>213</v>
      </c>
      <c r="X28" s="1393"/>
      <c r="Y28" s="1393"/>
      <c r="Z28" s="1393"/>
      <c r="AA28" s="1393"/>
      <c r="AB28" s="1393"/>
      <c r="AC28" s="1393"/>
      <c r="AD28" s="528"/>
      <c r="AE28" s="529">
        <v>5</v>
      </c>
      <c r="AF28" s="530">
        <f t="shared" si="0"/>
        <v>150</v>
      </c>
      <c r="AG28" s="530">
        <f t="shared" si="2"/>
        <v>81</v>
      </c>
      <c r="AH28" s="530">
        <v>45</v>
      </c>
      <c r="AI28" s="530">
        <v>22</v>
      </c>
      <c r="AJ28" s="530">
        <v>18</v>
      </c>
      <c r="AK28" s="530">
        <v>10</v>
      </c>
      <c r="AL28" s="531">
        <v>18</v>
      </c>
      <c r="AM28" s="531">
        <v>10</v>
      </c>
      <c r="AN28" s="532">
        <f>AH28-AI28+AJ28-AK28+AL28-AM28</f>
        <v>39</v>
      </c>
      <c r="AO28" s="533">
        <f t="shared" si="1"/>
        <v>69</v>
      </c>
      <c r="AP28" s="534">
        <v>6</v>
      </c>
      <c r="AQ28" s="535"/>
      <c r="AR28" s="535">
        <v>6</v>
      </c>
      <c r="AS28" s="536"/>
      <c r="AT28" s="534"/>
      <c r="AU28" s="535">
        <v>6</v>
      </c>
      <c r="AV28" s="535"/>
      <c r="AW28" s="537"/>
      <c r="AX28" s="538"/>
      <c r="AY28" s="535"/>
      <c r="AZ28" s="535"/>
      <c r="BA28" s="537"/>
      <c r="BB28" s="539">
        <f>SUM(BC28:BE28)</f>
        <v>4.5</v>
      </c>
      <c r="BC28" s="540">
        <f>AH28/18</f>
        <v>2.5</v>
      </c>
      <c r="BD28" s="540">
        <f>AJ28/18</f>
        <v>1</v>
      </c>
      <c r="BE28" s="541">
        <f>AL28/18</f>
        <v>1</v>
      </c>
      <c r="BI28" s="82"/>
    </row>
    <row r="29" spans="2:63" s="258" customFormat="1" ht="50.1" customHeight="1" thickBot="1" x14ac:dyDescent="0.5">
      <c r="B29" s="1378" t="s">
        <v>214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24">
        <f t="shared" ref="AE29:AL29" si="3">SUM(AE21:AE28)</f>
        <v>23</v>
      </c>
      <c r="AF29" s="125">
        <f t="shared" si="3"/>
        <v>690</v>
      </c>
      <c r="AG29" s="125">
        <f t="shared" si="3"/>
        <v>324</v>
      </c>
      <c r="AH29" s="125">
        <f t="shared" si="3"/>
        <v>180</v>
      </c>
      <c r="AI29" s="125">
        <f t="shared" si="3"/>
        <v>22</v>
      </c>
      <c r="AJ29" s="125">
        <f t="shared" si="3"/>
        <v>99</v>
      </c>
      <c r="AK29" s="125">
        <f t="shared" si="3"/>
        <v>10</v>
      </c>
      <c r="AL29" s="125">
        <f t="shared" si="3"/>
        <v>45</v>
      </c>
      <c r="AM29" s="125">
        <f>SUM(AM21:AM28)</f>
        <v>10</v>
      </c>
      <c r="AN29" s="125">
        <f>SUM(AN21:AN28)</f>
        <v>39</v>
      </c>
      <c r="AO29" s="542">
        <f>SUM(AO21:AO28)</f>
        <v>366</v>
      </c>
      <c r="AP29" s="543">
        <v>3</v>
      </c>
      <c r="AQ29" s="132">
        <v>5</v>
      </c>
      <c r="AR29" s="132">
        <v>6</v>
      </c>
      <c r="AS29" s="133">
        <v>2</v>
      </c>
      <c r="AT29" s="543"/>
      <c r="AU29" s="132">
        <v>1</v>
      </c>
      <c r="AV29" s="132"/>
      <c r="AW29" s="544"/>
      <c r="AX29" s="131">
        <f>SUM(AX21:AX28)</f>
        <v>11.5</v>
      </c>
      <c r="AY29" s="132">
        <f t="shared" ref="AY29:BE29" si="4">SUM(AY21:AY28)</f>
        <v>6.5</v>
      </c>
      <c r="AZ29" s="132">
        <f t="shared" si="4"/>
        <v>3.5</v>
      </c>
      <c r="BA29" s="132">
        <f t="shared" si="4"/>
        <v>1.5</v>
      </c>
      <c r="BB29" s="131">
        <f t="shared" si="4"/>
        <v>6.5</v>
      </c>
      <c r="BC29" s="132">
        <f t="shared" si="4"/>
        <v>3.5</v>
      </c>
      <c r="BD29" s="132">
        <f t="shared" si="4"/>
        <v>2</v>
      </c>
      <c r="BE29" s="133">
        <f t="shared" si="4"/>
        <v>1</v>
      </c>
    </row>
    <row r="30" spans="2:63" s="258" customFormat="1" ht="60.6" customHeight="1" thickBot="1" x14ac:dyDescent="0.5">
      <c r="B30" s="1344" t="s">
        <v>215</v>
      </c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0"/>
      <c r="T30" s="1379"/>
      <c r="U30" s="1379"/>
      <c r="V30" s="1379"/>
      <c r="W30" s="1050"/>
      <c r="X30" s="1050"/>
      <c r="Y30" s="1050"/>
      <c r="Z30" s="1050"/>
      <c r="AA30" s="1050"/>
      <c r="AB30" s="1050"/>
      <c r="AC30" s="1050"/>
      <c r="AD30" s="1050"/>
      <c r="AE30" s="1380"/>
      <c r="AF30" s="1380"/>
      <c r="AG30" s="1380"/>
      <c r="AH30" s="1380"/>
      <c r="AI30" s="1380"/>
      <c r="AJ30" s="1380"/>
      <c r="AK30" s="1380"/>
      <c r="AL30" s="1380"/>
      <c r="AM30" s="1380"/>
      <c r="AN30" s="1380"/>
      <c r="AO30" s="1050"/>
      <c r="AP30" s="1050"/>
      <c r="AQ30" s="1050"/>
      <c r="AR30" s="1050"/>
      <c r="AS30" s="1050"/>
      <c r="AT30" s="1050"/>
      <c r="AU30" s="1050"/>
      <c r="AV30" s="1050"/>
      <c r="AW30" s="1050"/>
      <c r="AX30" s="1050"/>
      <c r="AY30" s="1050"/>
      <c r="AZ30" s="1050"/>
      <c r="BA30" s="1050"/>
      <c r="BB30" s="1050"/>
      <c r="BC30" s="1050"/>
      <c r="BD30" s="1050"/>
      <c r="BE30" s="1051"/>
    </row>
    <row r="31" spans="2:63" s="258" customFormat="1" ht="60.6" customHeight="1" thickBot="1" x14ac:dyDescent="0.5">
      <c r="B31" s="545">
        <v>9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1381" t="s">
        <v>216</v>
      </c>
      <c r="U31" s="1382"/>
      <c r="V31" s="1383"/>
      <c r="W31" s="1383"/>
      <c r="X31" s="1383"/>
      <c r="Y31" s="1383"/>
      <c r="Z31" s="1383"/>
      <c r="AA31" s="1383"/>
      <c r="AB31" s="1383"/>
      <c r="AC31" s="1383"/>
      <c r="AD31" s="1384"/>
      <c r="AE31" s="547"/>
      <c r="AF31" s="548"/>
      <c r="AG31" s="548"/>
      <c r="AH31" s="548"/>
      <c r="AI31" s="548"/>
      <c r="AJ31" s="548"/>
      <c r="AK31" s="548"/>
      <c r="AL31" s="549"/>
      <c r="AM31" s="549"/>
      <c r="AN31" s="549"/>
      <c r="AO31" s="550"/>
      <c r="AP31" s="551"/>
      <c r="AQ31" s="552"/>
      <c r="AR31" s="552"/>
      <c r="AS31" s="553"/>
      <c r="AT31" s="554"/>
      <c r="AU31" s="552"/>
      <c r="AV31" s="552"/>
      <c r="AW31" s="555"/>
      <c r="AX31" s="554"/>
      <c r="AY31" s="552"/>
      <c r="AZ31" s="552"/>
      <c r="BA31" s="552"/>
      <c r="BB31" s="554"/>
      <c r="BC31" s="552"/>
      <c r="BD31" s="552"/>
      <c r="BE31" s="556"/>
    </row>
    <row r="32" spans="2:63" s="258" customFormat="1" ht="102.6" customHeight="1" thickBot="1" x14ac:dyDescent="0.5">
      <c r="B32" s="557" t="s">
        <v>217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1385" t="s">
        <v>218</v>
      </c>
      <c r="U32" s="1386"/>
      <c r="V32" s="558">
        <v>10</v>
      </c>
      <c r="W32" s="1387" t="s">
        <v>219</v>
      </c>
      <c r="X32" s="1388"/>
      <c r="Y32" s="1388"/>
      <c r="Z32" s="1388"/>
      <c r="AA32" s="1388"/>
      <c r="AB32" s="1388"/>
      <c r="AC32" s="1388"/>
      <c r="AD32" s="1389"/>
      <c r="AE32" s="559">
        <v>2</v>
      </c>
      <c r="AF32" s="530">
        <f>AE32*30</f>
        <v>60</v>
      </c>
      <c r="AG32" s="530">
        <f>AH32+AJ32+AL32</f>
        <v>36</v>
      </c>
      <c r="AH32" s="530">
        <v>18</v>
      </c>
      <c r="AI32" s="530"/>
      <c r="AJ32" s="530">
        <v>18</v>
      </c>
      <c r="AK32" s="530"/>
      <c r="AL32" s="531"/>
      <c r="AM32" s="531"/>
      <c r="AN32" s="531"/>
      <c r="AO32" s="560">
        <f>AF32-AG32</f>
        <v>24</v>
      </c>
      <c r="AP32" s="534"/>
      <c r="AQ32" s="535">
        <v>6</v>
      </c>
      <c r="AR32" s="535"/>
      <c r="AS32" s="537"/>
      <c r="AT32" s="538"/>
      <c r="AU32" s="535"/>
      <c r="AV32" s="535"/>
      <c r="AW32" s="536"/>
      <c r="AX32" s="538"/>
      <c r="AY32" s="535"/>
      <c r="AZ32" s="535"/>
      <c r="BA32" s="535"/>
      <c r="BB32" s="538">
        <f>SUM(BC32:BE32)</f>
        <v>2</v>
      </c>
      <c r="BC32" s="535">
        <f>AH32/18</f>
        <v>1</v>
      </c>
      <c r="BD32" s="535">
        <f>AJ32/18</f>
        <v>1</v>
      </c>
      <c r="BE32" s="561">
        <f>AL32/18</f>
        <v>0</v>
      </c>
    </row>
    <row r="33" spans="2:67" s="258" customFormat="1" ht="102.6" customHeight="1" thickBot="1" x14ac:dyDescent="0.5">
      <c r="B33" s="562" t="s">
        <v>220</v>
      </c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1381" t="s">
        <v>221</v>
      </c>
      <c r="U33" s="1383"/>
      <c r="V33" s="1383"/>
      <c r="W33" s="1383"/>
      <c r="X33" s="1383"/>
      <c r="Y33" s="1383"/>
      <c r="Z33" s="1383"/>
      <c r="AA33" s="1383"/>
      <c r="AB33" s="1383"/>
      <c r="AC33" s="1383"/>
      <c r="AD33" s="563"/>
      <c r="AE33" s="547"/>
      <c r="AF33" s="548"/>
      <c r="AG33" s="548"/>
      <c r="AH33" s="548"/>
      <c r="AI33" s="548"/>
      <c r="AJ33" s="548"/>
      <c r="AK33" s="548"/>
      <c r="AL33" s="549"/>
      <c r="AM33" s="549"/>
      <c r="AN33" s="549"/>
      <c r="AO33" s="550"/>
      <c r="AP33" s="551"/>
      <c r="AQ33" s="552"/>
      <c r="AR33" s="552"/>
      <c r="AS33" s="553"/>
      <c r="AT33" s="554"/>
      <c r="AU33" s="552"/>
      <c r="AV33" s="552"/>
      <c r="AW33" s="555"/>
      <c r="AX33" s="554"/>
      <c r="AY33" s="552"/>
      <c r="AZ33" s="552"/>
      <c r="BA33" s="552"/>
      <c r="BB33" s="554"/>
      <c r="BC33" s="552"/>
      <c r="BD33" s="552"/>
      <c r="BE33" s="556"/>
    </row>
    <row r="34" spans="2:67" s="258" customFormat="1" ht="267.75" customHeight="1" thickBot="1" x14ac:dyDescent="0.5">
      <c r="B34" s="562" t="s">
        <v>222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1369" t="s">
        <v>223</v>
      </c>
      <c r="U34" s="1370"/>
      <c r="V34" s="564">
        <v>10</v>
      </c>
      <c r="W34" s="1350" t="s">
        <v>70</v>
      </c>
      <c r="X34" s="1371"/>
      <c r="Y34" s="1371"/>
      <c r="Z34" s="1371"/>
      <c r="AA34" s="1371"/>
      <c r="AB34" s="1371"/>
      <c r="AC34" s="1371"/>
      <c r="AD34" s="565"/>
      <c r="AE34" s="566">
        <v>2.5</v>
      </c>
      <c r="AF34" s="516">
        <f>AE34*30</f>
        <v>75</v>
      </c>
      <c r="AG34" s="530">
        <f>AH34+AJ34+AL34</f>
        <v>54</v>
      </c>
      <c r="AH34" s="530"/>
      <c r="AI34" s="530"/>
      <c r="AJ34" s="530">
        <f>54</f>
        <v>54</v>
      </c>
      <c r="AK34" s="530"/>
      <c r="AL34" s="531"/>
      <c r="AM34" s="531"/>
      <c r="AN34" s="531"/>
      <c r="AO34" s="518">
        <f>AF34-AG34</f>
        <v>21</v>
      </c>
      <c r="AP34" s="534"/>
      <c r="AQ34" s="535">
        <v>6</v>
      </c>
      <c r="AR34" s="535"/>
      <c r="AS34" s="537"/>
      <c r="AT34" s="538"/>
      <c r="AU34" s="535"/>
      <c r="AV34" s="535"/>
      <c r="AW34" s="536">
        <v>5</v>
      </c>
      <c r="AX34" s="522">
        <f>SUM(AY34:BA34)</f>
        <v>2</v>
      </c>
      <c r="AY34" s="520"/>
      <c r="AZ34" s="520">
        <v>2</v>
      </c>
      <c r="BA34" s="520"/>
      <c r="BB34" s="522">
        <f>SUM(BC34:BE34)</f>
        <v>1</v>
      </c>
      <c r="BC34" s="520"/>
      <c r="BD34" s="520">
        <v>1</v>
      </c>
      <c r="BE34" s="567"/>
    </row>
    <row r="35" spans="2:67" s="334" customFormat="1" ht="50.1" customHeight="1" thickBot="1" x14ac:dyDescent="0.55000000000000004">
      <c r="B35" s="1363" t="s">
        <v>214</v>
      </c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5"/>
      <c r="AE35" s="124">
        <f>SUM(AE32:AE34)</f>
        <v>4.5</v>
      </c>
      <c r="AF35" s="125">
        <f t="shared" ref="AF35:AO35" si="5">SUM(AF32:AF34)</f>
        <v>135</v>
      </c>
      <c r="AG35" s="125">
        <f t="shared" si="5"/>
        <v>90</v>
      </c>
      <c r="AH35" s="125">
        <f t="shared" si="5"/>
        <v>18</v>
      </c>
      <c r="AI35" s="125">
        <f t="shared" si="5"/>
        <v>0</v>
      </c>
      <c r="AJ35" s="125">
        <f t="shared" si="5"/>
        <v>72</v>
      </c>
      <c r="AK35" s="125">
        <f t="shared" si="5"/>
        <v>0</v>
      </c>
      <c r="AL35" s="568">
        <f t="shared" si="5"/>
        <v>0</v>
      </c>
      <c r="AM35" s="568">
        <f t="shared" si="5"/>
        <v>0</v>
      </c>
      <c r="AN35" s="568">
        <f t="shared" si="5"/>
        <v>0</v>
      </c>
      <c r="AO35" s="569">
        <f t="shared" si="5"/>
        <v>45</v>
      </c>
      <c r="AP35" s="543"/>
      <c r="AQ35" s="132">
        <v>2</v>
      </c>
      <c r="AR35" s="132"/>
      <c r="AS35" s="133"/>
      <c r="AT35" s="131"/>
      <c r="AU35" s="132"/>
      <c r="AV35" s="132"/>
      <c r="AW35" s="133">
        <v>1</v>
      </c>
      <c r="AX35" s="543">
        <f>SUM(AX32:AX34)</f>
        <v>2</v>
      </c>
      <c r="AY35" s="132">
        <f t="shared" ref="AY35:BE35" si="6">SUM(AY32:AY34)</f>
        <v>0</v>
      </c>
      <c r="AZ35" s="132">
        <f t="shared" si="6"/>
        <v>2</v>
      </c>
      <c r="BA35" s="132">
        <f t="shared" si="6"/>
        <v>0</v>
      </c>
      <c r="BB35" s="131">
        <f t="shared" si="6"/>
        <v>3</v>
      </c>
      <c r="BC35" s="132">
        <f t="shared" si="6"/>
        <v>1</v>
      </c>
      <c r="BD35" s="132">
        <f t="shared" si="6"/>
        <v>2</v>
      </c>
      <c r="BE35" s="570">
        <f t="shared" si="6"/>
        <v>0</v>
      </c>
      <c r="BO35" s="346"/>
    </row>
    <row r="36" spans="2:67" s="258" customFormat="1" ht="50.1" customHeight="1" thickBot="1" x14ac:dyDescent="0.5">
      <c r="B36" s="1372" t="s">
        <v>224</v>
      </c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4"/>
      <c r="AE36" s="158">
        <f>AE35+AE29</f>
        <v>27.5</v>
      </c>
      <c r="AF36" s="159">
        <f t="shared" ref="AF36:BE36" si="7">AF35+AF29</f>
        <v>825</v>
      </c>
      <c r="AG36" s="159">
        <f t="shared" si="7"/>
        <v>414</v>
      </c>
      <c r="AH36" s="159">
        <f t="shared" si="7"/>
        <v>198</v>
      </c>
      <c r="AI36" s="159">
        <f t="shared" si="7"/>
        <v>22</v>
      </c>
      <c r="AJ36" s="159">
        <f t="shared" si="7"/>
        <v>171</v>
      </c>
      <c r="AK36" s="159">
        <f t="shared" si="7"/>
        <v>10</v>
      </c>
      <c r="AL36" s="571">
        <f t="shared" si="7"/>
        <v>45</v>
      </c>
      <c r="AM36" s="571">
        <f t="shared" si="7"/>
        <v>10</v>
      </c>
      <c r="AN36" s="571">
        <f t="shared" si="7"/>
        <v>39</v>
      </c>
      <c r="AO36" s="569">
        <f t="shared" si="7"/>
        <v>411</v>
      </c>
      <c r="AP36" s="572">
        <f t="shared" si="7"/>
        <v>3</v>
      </c>
      <c r="AQ36" s="164">
        <f t="shared" si="7"/>
        <v>7</v>
      </c>
      <c r="AR36" s="164">
        <f t="shared" si="7"/>
        <v>6</v>
      </c>
      <c r="AS36" s="165">
        <f t="shared" si="7"/>
        <v>2</v>
      </c>
      <c r="AT36" s="131">
        <f t="shared" si="7"/>
        <v>0</v>
      </c>
      <c r="AU36" s="132">
        <f t="shared" si="7"/>
        <v>1</v>
      </c>
      <c r="AV36" s="132">
        <f t="shared" si="7"/>
        <v>0</v>
      </c>
      <c r="AW36" s="133">
        <f t="shared" si="7"/>
        <v>1</v>
      </c>
      <c r="AX36" s="573">
        <f t="shared" si="7"/>
        <v>13.5</v>
      </c>
      <c r="AY36" s="167">
        <f t="shared" si="7"/>
        <v>6.5</v>
      </c>
      <c r="AZ36" s="167">
        <f t="shared" si="7"/>
        <v>5.5</v>
      </c>
      <c r="BA36" s="167">
        <f t="shared" si="7"/>
        <v>1.5</v>
      </c>
      <c r="BB36" s="128">
        <f t="shared" si="7"/>
        <v>9.5</v>
      </c>
      <c r="BC36" s="129">
        <f t="shared" si="7"/>
        <v>4.5</v>
      </c>
      <c r="BD36" s="129">
        <f t="shared" si="7"/>
        <v>4</v>
      </c>
      <c r="BE36" s="574">
        <f t="shared" si="7"/>
        <v>1</v>
      </c>
    </row>
    <row r="37" spans="2:67" s="258" customFormat="1" ht="49.5" customHeight="1" thickBot="1" x14ac:dyDescent="0.5">
      <c r="B37" s="1366" t="s">
        <v>225</v>
      </c>
      <c r="C37" s="1375"/>
      <c r="D37" s="1375"/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375"/>
      <c r="AH37" s="1375"/>
      <c r="AI37" s="1375"/>
      <c r="AJ37" s="1375"/>
      <c r="AK37" s="1375"/>
      <c r="AL37" s="1375"/>
      <c r="AM37" s="1375"/>
      <c r="AN37" s="1375"/>
      <c r="AO37" s="1375"/>
      <c r="AP37" s="1375"/>
      <c r="AQ37" s="1375"/>
      <c r="AR37" s="1375"/>
      <c r="AS37" s="1375"/>
      <c r="AT37" s="1375"/>
      <c r="AU37" s="1375"/>
      <c r="AV37" s="1375"/>
      <c r="AW37" s="1375"/>
      <c r="AX37" s="1375"/>
      <c r="AY37" s="1375"/>
      <c r="AZ37" s="1375"/>
      <c r="BA37" s="1375"/>
      <c r="BB37" s="1375"/>
      <c r="BC37" s="1375"/>
      <c r="BD37" s="1375"/>
      <c r="BE37" s="1376"/>
    </row>
    <row r="38" spans="2:67" s="258" customFormat="1" ht="49.5" customHeight="1" thickBot="1" x14ac:dyDescent="0.5">
      <c r="B38" s="1377" t="s">
        <v>226</v>
      </c>
      <c r="C38" s="1070"/>
      <c r="D38" s="1070"/>
      <c r="E38" s="1070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0"/>
      <c r="T38" s="1070"/>
      <c r="U38" s="1070"/>
      <c r="V38" s="1070"/>
      <c r="W38" s="1070"/>
      <c r="X38" s="1070"/>
      <c r="Y38" s="1070"/>
      <c r="Z38" s="1070"/>
      <c r="AA38" s="1070"/>
      <c r="AB38" s="1070"/>
      <c r="AC38" s="1070"/>
      <c r="AD38" s="1070"/>
      <c r="AE38" s="1070"/>
      <c r="AF38" s="1070"/>
      <c r="AG38" s="1070"/>
      <c r="AH38" s="1070"/>
      <c r="AI38" s="1070"/>
      <c r="AJ38" s="1070"/>
      <c r="AK38" s="1070"/>
      <c r="AL38" s="1070"/>
      <c r="AM38" s="1070"/>
      <c r="AN38" s="1070"/>
      <c r="AO38" s="1070"/>
      <c r="AP38" s="1070"/>
      <c r="AQ38" s="1070"/>
      <c r="AR38" s="1070"/>
      <c r="AS38" s="1070"/>
      <c r="AT38" s="1070"/>
      <c r="AU38" s="1070"/>
      <c r="AV38" s="1070"/>
      <c r="AW38" s="1070"/>
      <c r="AX38" s="1070"/>
      <c r="AY38" s="1070"/>
      <c r="AZ38" s="1070"/>
      <c r="BA38" s="1070"/>
      <c r="BB38" s="1070"/>
      <c r="BC38" s="1070"/>
      <c r="BD38" s="1070"/>
      <c r="BE38" s="1071"/>
    </row>
    <row r="39" spans="2:67" s="258" customFormat="1" ht="172" customHeight="1" x14ac:dyDescent="1.7">
      <c r="B39" s="499">
        <v>11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53" t="s">
        <v>227</v>
      </c>
      <c r="U39" s="1354"/>
      <c r="V39" s="1355"/>
      <c r="W39" s="1356" t="s">
        <v>24</v>
      </c>
      <c r="X39" s="1357"/>
      <c r="Y39" s="1357"/>
      <c r="Z39" s="1357"/>
      <c r="AA39" s="1357"/>
      <c r="AB39" s="1357"/>
      <c r="AC39" s="1357"/>
      <c r="AD39" s="1358"/>
      <c r="AE39" s="575">
        <v>7.5</v>
      </c>
      <c r="AF39" s="501">
        <f>AE39*30</f>
        <v>225</v>
      </c>
      <c r="AG39" s="516">
        <f>AH39+AJ39+AL39</f>
        <v>126</v>
      </c>
      <c r="AH39" s="516">
        <v>63</v>
      </c>
      <c r="AI39" s="516">
        <v>34</v>
      </c>
      <c r="AJ39" s="516">
        <v>45</v>
      </c>
      <c r="AK39" s="516">
        <v>20</v>
      </c>
      <c r="AL39" s="517">
        <v>18</v>
      </c>
      <c r="AM39" s="517">
        <v>10</v>
      </c>
      <c r="AN39" s="517">
        <f>AH39-AI39+AJ39-AK39+AL39-AM39</f>
        <v>62</v>
      </c>
      <c r="AO39" s="503">
        <f>AF39-AG39</f>
        <v>99</v>
      </c>
      <c r="AP39" s="519">
        <v>5</v>
      </c>
      <c r="AQ39" s="520"/>
      <c r="AR39" s="520">
        <v>5</v>
      </c>
      <c r="AS39" s="521"/>
      <c r="AT39" s="519"/>
      <c r="AU39" s="520">
        <v>5</v>
      </c>
      <c r="AV39" s="520"/>
      <c r="AW39" s="576"/>
      <c r="AX39" s="520">
        <f>SUM(AY39:BA39)</f>
        <v>7</v>
      </c>
      <c r="AY39" s="520">
        <f>AH39/18</f>
        <v>3.5</v>
      </c>
      <c r="AZ39" s="520">
        <f>AJ39/18</f>
        <v>2.5</v>
      </c>
      <c r="BA39" s="523">
        <f>AL39/18</f>
        <v>1</v>
      </c>
      <c r="BB39" s="509"/>
      <c r="BC39" s="510"/>
      <c r="BD39" s="510"/>
      <c r="BE39" s="511"/>
    </row>
    <row r="40" spans="2:67" s="258" customFormat="1" ht="170.1" customHeight="1" thickBot="1" x14ac:dyDescent="0.5">
      <c r="B40" s="512">
        <v>12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1359" t="s">
        <v>228</v>
      </c>
      <c r="U40" s="1360"/>
      <c r="V40" s="1361"/>
      <c r="W40" s="1362" t="s">
        <v>24</v>
      </c>
      <c r="X40" s="1325"/>
      <c r="Y40" s="1325"/>
      <c r="Z40" s="1325"/>
      <c r="AA40" s="1325"/>
      <c r="AB40" s="1325"/>
      <c r="AC40" s="1325"/>
      <c r="AD40" s="565"/>
      <c r="AE40" s="566">
        <v>7</v>
      </c>
      <c r="AF40" s="516">
        <f t="shared" ref="AF40:AF47" si="8">AE40*30</f>
        <v>210</v>
      </c>
      <c r="AG40" s="516">
        <f t="shared" ref="AG40:AG47" si="9">AH40+AJ40+AL40</f>
        <v>117</v>
      </c>
      <c r="AH40" s="516">
        <v>54</v>
      </c>
      <c r="AI40" s="516">
        <v>28</v>
      </c>
      <c r="AJ40" s="516">
        <v>45</v>
      </c>
      <c r="AK40" s="516">
        <v>22</v>
      </c>
      <c r="AL40" s="517">
        <v>18</v>
      </c>
      <c r="AM40" s="517">
        <v>10</v>
      </c>
      <c r="AN40" s="517">
        <f>AH40-AI40+AJ40-AK40+AL40-AM40</f>
        <v>57</v>
      </c>
      <c r="AO40" s="577">
        <f t="shared" ref="AO40:AO47" si="10">AF40-AG40</f>
        <v>93</v>
      </c>
      <c r="AP40" s="519">
        <v>6</v>
      </c>
      <c r="AQ40" s="520"/>
      <c r="AR40" s="520">
        <v>6</v>
      </c>
      <c r="AS40" s="521"/>
      <c r="AT40" s="519"/>
      <c r="AU40" s="520">
        <v>6</v>
      </c>
      <c r="AV40" s="520"/>
      <c r="AW40" s="576"/>
      <c r="AX40" s="519"/>
      <c r="AY40" s="520"/>
      <c r="AZ40" s="520"/>
      <c r="BA40" s="523"/>
      <c r="BB40" s="524">
        <f>SUM(BC40:BE40)</f>
        <v>6.5</v>
      </c>
      <c r="BC40" s="525">
        <f>AH40/18</f>
        <v>3</v>
      </c>
      <c r="BD40" s="525">
        <f>AJ40/18</f>
        <v>2.5</v>
      </c>
      <c r="BE40" s="527">
        <f>AL40/18</f>
        <v>1</v>
      </c>
    </row>
    <row r="41" spans="2:67" s="334" customFormat="1" ht="50.1" customHeight="1" thickBot="1" x14ac:dyDescent="0.55000000000000004">
      <c r="B41" s="1363" t="s">
        <v>214</v>
      </c>
      <c r="C41" s="1364"/>
      <c r="D41" s="1364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4"/>
      <c r="AB41" s="1364"/>
      <c r="AC41" s="1364"/>
      <c r="AD41" s="1365"/>
      <c r="AE41" s="124">
        <f>SUM(AE39:AE40)</f>
        <v>14.5</v>
      </c>
      <c r="AF41" s="125">
        <f t="shared" ref="AF41:AO41" si="11">SUM(AF39:AF40)</f>
        <v>435</v>
      </c>
      <c r="AG41" s="125">
        <f t="shared" si="11"/>
        <v>243</v>
      </c>
      <c r="AH41" s="125">
        <f t="shared" si="11"/>
        <v>117</v>
      </c>
      <c r="AI41" s="125">
        <f t="shared" si="11"/>
        <v>62</v>
      </c>
      <c r="AJ41" s="125">
        <f t="shared" si="11"/>
        <v>90</v>
      </c>
      <c r="AK41" s="125">
        <f t="shared" si="11"/>
        <v>42</v>
      </c>
      <c r="AL41" s="568">
        <f t="shared" si="11"/>
        <v>36</v>
      </c>
      <c r="AM41" s="568">
        <f t="shared" si="11"/>
        <v>20</v>
      </c>
      <c r="AN41" s="568">
        <f t="shared" si="11"/>
        <v>119</v>
      </c>
      <c r="AO41" s="569">
        <f t="shared" si="11"/>
        <v>192</v>
      </c>
      <c r="AP41" s="543">
        <v>2</v>
      </c>
      <c r="AQ41" s="132"/>
      <c r="AR41" s="132">
        <v>2</v>
      </c>
      <c r="AS41" s="133"/>
      <c r="AT41" s="131"/>
      <c r="AU41" s="132">
        <v>2</v>
      </c>
      <c r="AV41" s="132"/>
      <c r="AW41" s="133"/>
      <c r="AX41" s="543">
        <f t="shared" ref="AX41:BE41" si="12">SUM(AX39:AX40)</f>
        <v>7</v>
      </c>
      <c r="AY41" s="132">
        <f t="shared" si="12"/>
        <v>3.5</v>
      </c>
      <c r="AZ41" s="132">
        <f t="shared" si="12"/>
        <v>2.5</v>
      </c>
      <c r="BA41" s="132">
        <f t="shared" si="12"/>
        <v>1</v>
      </c>
      <c r="BB41" s="131">
        <f t="shared" si="12"/>
        <v>6.5</v>
      </c>
      <c r="BC41" s="132">
        <f t="shared" si="12"/>
        <v>3</v>
      </c>
      <c r="BD41" s="132">
        <f t="shared" si="12"/>
        <v>2.5</v>
      </c>
      <c r="BE41" s="570">
        <f t="shared" si="12"/>
        <v>1</v>
      </c>
      <c r="BO41" s="346"/>
    </row>
    <row r="42" spans="2:67" s="334" customFormat="1" ht="50.1" customHeight="1" thickBot="1" x14ac:dyDescent="0.55000000000000004">
      <c r="B42" s="1366" t="s">
        <v>229</v>
      </c>
      <c r="C42" s="1367"/>
      <c r="D42" s="1367"/>
      <c r="E42" s="1367"/>
      <c r="F42" s="1367"/>
      <c r="G42" s="1367"/>
      <c r="H42" s="1367"/>
      <c r="I42" s="1367"/>
      <c r="J42" s="1367"/>
      <c r="K42" s="1367"/>
      <c r="L42" s="1367"/>
      <c r="M42" s="1367"/>
      <c r="N42" s="1367"/>
      <c r="O42" s="1367"/>
      <c r="P42" s="1367"/>
      <c r="Q42" s="1367"/>
      <c r="R42" s="1367"/>
      <c r="S42" s="1367"/>
      <c r="T42" s="1367"/>
      <c r="U42" s="1367"/>
      <c r="V42" s="1367"/>
      <c r="W42" s="1367"/>
      <c r="X42" s="1367"/>
      <c r="Y42" s="1367"/>
      <c r="Z42" s="1367"/>
      <c r="AA42" s="1367"/>
      <c r="AB42" s="1367"/>
      <c r="AC42" s="1367"/>
      <c r="AD42" s="1367"/>
      <c r="AE42" s="1367"/>
      <c r="AF42" s="1367"/>
      <c r="AG42" s="1367"/>
      <c r="AH42" s="1367"/>
      <c r="AI42" s="1367"/>
      <c r="AJ42" s="1367"/>
      <c r="AK42" s="1367"/>
      <c r="AL42" s="1367"/>
      <c r="AM42" s="1367"/>
      <c r="AN42" s="1367"/>
      <c r="AO42" s="1367"/>
      <c r="AP42" s="1367"/>
      <c r="AQ42" s="1367"/>
      <c r="AR42" s="1367"/>
      <c r="AS42" s="1367"/>
      <c r="AT42" s="1367"/>
      <c r="AU42" s="1367"/>
      <c r="AV42" s="1367"/>
      <c r="AW42" s="1367"/>
      <c r="AX42" s="1367"/>
      <c r="AY42" s="1367"/>
      <c r="AZ42" s="1367"/>
      <c r="BA42" s="1367"/>
      <c r="BB42" s="1367"/>
      <c r="BC42" s="1367"/>
      <c r="BD42" s="1367"/>
      <c r="BE42" s="1368"/>
      <c r="BO42" s="346"/>
    </row>
    <row r="43" spans="2:67" s="258" customFormat="1" ht="64.5" customHeight="1" thickBot="1" x14ac:dyDescent="0.5">
      <c r="B43" s="1344" t="s">
        <v>230</v>
      </c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6"/>
      <c r="U43" s="1346"/>
      <c r="V43" s="1346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5"/>
      <c r="AI43" s="1345"/>
      <c r="AJ43" s="1345"/>
      <c r="AK43" s="1345"/>
      <c r="AL43" s="1345"/>
      <c r="AM43" s="1345"/>
      <c r="AN43" s="1345"/>
      <c r="AO43" s="1345"/>
      <c r="AP43" s="1345"/>
      <c r="AQ43" s="1345"/>
      <c r="AR43" s="1345"/>
      <c r="AS43" s="1345"/>
      <c r="AT43" s="1345"/>
      <c r="AU43" s="1345"/>
      <c r="AV43" s="1345"/>
      <c r="AW43" s="1345"/>
      <c r="AX43" s="1345"/>
      <c r="AY43" s="1345"/>
      <c r="AZ43" s="1345"/>
      <c r="BA43" s="1345"/>
      <c r="BB43" s="1345"/>
      <c r="BC43" s="1345"/>
      <c r="BD43" s="1345"/>
      <c r="BE43" s="1347"/>
    </row>
    <row r="44" spans="2:67" s="258" customFormat="1" ht="271.5" customHeight="1" x14ac:dyDescent="0.45">
      <c r="B44" s="512">
        <v>13</v>
      </c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1348" t="s">
        <v>231</v>
      </c>
      <c r="U44" s="1349"/>
      <c r="V44" s="578">
        <v>10</v>
      </c>
      <c r="W44" s="1350" t="s">
        <v>24</v>
      </c>
      <c r="X44" s="1350"/>
      <c r="Y44" s="1350"/>
      <c r="Z44" s="1350"/>
      <c r="AA44" s="1350"/>
      <c r="AB44" s="1350"/>
      <c r="AC44" s="1350"/>
      <c r="AD44" s="565"/>
      <c r="AE44" s="566">
        <v>4</v>
      </c>
      <c r="AF44" s="516">
        <f t="shared" si="8"/>
        <v>120</v>
      </c>
      <c r="AG44" s="516">
        <f t="shared" si="9"/>
        <v>72</v>
      </c>
      <c r="AH44" s="516">
        <v>36</v>
      </c>
      <c r="AI44" s="516">
        <v>18</v>
      </c>
      <c r="AJ44" s="516">
        <v>36</v>
      </c>
      <c r="AK44" s="516">
        <v>18</v>
      </c>
      <c r="AL44" s="517"/>
      <c r="AM44" s="517"/>
      <c r="AN44" s="517">
        <f>AH44-AI44+AJ44-AK44+AL44-AM44</f>
        <v>36</v>
      </c>
      <c r="AO44" s="518">
        <f t="shared" si="10"/>
        <v>48</v>
      </c>
      <c r="AP44" s="519"/>
      <c r="AQ44" s="520">
        <v>6</v>
      </c>
      <c r="AR44" s="520">
        <v>6</v>
      </c>
      <c r="AS44" s="521"/>
      <c r="AT44" s="519"/>
      <c r="AU44" s="520">
        <v>6</v>
      </c>
      <c r="AV44" s="520"/>
      <c r="AW44" s="576"/>
      <c r="AX44" s="519"/>
      <c r="AY44" s="520"/>
      <c r="AZ44" s="520"/>
      <c r="BA44" s="523"/>
      <c r="BB44" s="524">
        <f>SUM(BC44:BE44)</f>
        <v>4</v>
      </c>
      <c r="BC44" s="525">
        <f>AH44/18</f>
        <v>2</v>
      </c>
      <c r="BD44" s="525">
        <f>AJ44/18</f>
        <v>2</v>
      </c>
      <c r="BE44" s="527">
        <f>AL44/18</f>
        <v>0</v>
      </c>
    </row>
    <row r="45" spans="2:67" s="258" customFormat="1" ht="158.5" customHeight="1" x14ac:dyDescent="0.45">
      <c r="B45" s="512">
        <v>14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1351" t="s">
        <v>232</v>
      </c>
      <c r="U45" s="1352"/>
      <c r="V45" s="579">
        <v>10</v>
      </c>
      <c r="W45" s="1325" t="s">
        <v>24</v>
      </c>
      <c r="X45" s="1325"/>
      <c r="Y45" s="1325"/>
      <c r="Z45" s="1325"/>
      <c r="AA45" s="1325"/>
      <c r="AB45" s="1325"/>
      <c r="AC45" s="1325"/>
      <c r="AD45" s="565"/>
      <c r="AE45" s="566">
        <v>5.5</v>
      </c>
      <c r="AF45" s="516">
        <f t="shared" si="8"/>
        <v>165</v>
      </c>
      <c r="AG45" s="516">
        <f t="shared" si="9"/>
        <v>99</v>
      </c>
      <c r="AH45" s="516">
        <v>54</v>
      </c>
      <c r="AI45" s="516">
        <v>26</v>
      </c>
      <c r="AJ45" s="516">
        <v>45</v>
      </c>
      <c r="AK45" s="516">
        <v>24</v>
      </c>
      <c r="AL45" s="517"/>
      <c r="AM45" s="517"/>
      <c r="AN45" s="517">
        <f>AH45-AI45+AJ45-AK45+AL45-AM45</f>
        <v>49</v>
      </c>
      <c r="AO45" s="560">
        <f t="shared" si="10"/>
        <v>66</v>
      </c>
      <c r="AP45" s="519"/>
      <c r="AQ45" s="520">
        <v>5</v>
      </c>
      <c r="AR45" s="520">
        <v>5</v>
      </c>
      <c r="AS45" s="521"/>
      <c r="AT45" s="519"/>
      <c r="AU45" s="520">
        <v>5</v>
      </c>
      <c r="AV45" s="520"/>
      <c r="AW45" s="576"/>
      <c r="AX45" s="519">
        <f>SUM(AY45:BA45)</f>
        <v>5.5</v>
      </c>
      <c r="AY45" s="520">
        <f>AH45/18</f>
        <v>3</v>
      </c>
      <c r="AZ45" s="520">
        <f>AJ45/18</f>
        <v>2.5</v>
      </c>
      <c r="BA45" s="523">
        <f>AL45/18</f>
        <v>0</v>
      </c>
      <c r="BB45" s="524"/>
      <c r="BC45" s="525"/>
      <c r="BD45" s="525"/>
      <c r="BE45" s="527"/>
    </row>
    <row r="46" spans="2:67" s="258" customFormat="1" ht="160.5" customHeight="1" x14ac:dyDescent="0.45">
      <c r="B46" s="512">
        <v>15</v>
      </c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1351" t="s">
        <v>233</v>
      </c>
      <c r="U46" s="1352"/>
      <c r="V46" s="579">
        <v>10</v>
      </c>
      <c r="W46" s="1325" t="s">
        <v>234</v>
      </c>
      <c r="X46" s="1325"/>
      <c r="Y46" s="1325"/>
      <c r="Z46" s="1325"/>
      <c r="AA46" s="1325"/>
      <c r="AB46" s="1325"/>
      <c r="AC46" s="1325"/>
      <c r="AD46" s="565"/>
      <c r="AE46" s="580">
        <v>4</v>
      </c>
      <c r="AF46" s="581">
        <f t="shared" si="8"/>
        <v>120</v>
      </c>
      <c r="AG46" s="516">
        <f t="shared" si="9"/>
        <v>72</v>
      </c>
      <c r="AH46" s="516">
        <v>36</v>
      </c>
      <c r="AI46" s="516">
        <v>16</v>
      </c>
      <c r="AJ46" s="516">
        <v>18</v>
      </c>
      <c r="AK46" s="516">
        <v>10</v>
      </c>
      <c r="AL46" s="517">
        <v>18</v>
      </c>
      <c r="AM46" s="517">
        <v>10</v>
      </c>
      <c r="AN46" s="517">
        <f>AH46-AI46+AJ46-AK46+AL46-AM46</f>
        <v>36</v>
      </c>
      <c r="AO46" s="577">
        <f t="shared" si="10"/>
        <v>48</v>
      </c>
      <c r="AP46" s="519"/>
      <c r="AQ46" s="520">
        <v>6</v>
      </c>
      <c r="AR46" s="520">
        <v>6</v>
      </c>
      <c r="AS46" s="521"/>
      <c r="AT46" s="519"/>
      <c r="AU46" s="520"/>
      <c r="AV46" s="520"/>
      <c r="AW46" s="576"/>
      <c r="AX46" s="582"/>
      <c r="AY46" s="583"/>
      <c r="AZ46" s="583"/>
      <c r="BA46" s="584"/>
      <c r="BB46" s="524">
        <f>SUM(BC46:BE46)</f>
        <v>4</v>
      </c>
      <c r="BC46" s="525">
        <f>AH46/18</f>
        <v>2</v>
      </c>
      <c r="BD46" s="525">
        <f>AJ46/18</f>
        <v>1</v>
      </c>
      <c r="BE46" s="527">
        <f>AL46/18</f>
        <v>1</v>
      </c>
    </row>
    <row r="47" spans="2:67" s="258" customFormat="1" ht="189" customHeight="1" thickBot="1" x14ac:dyDescent="0.5">
      <c r="B47" s="512">
        <v>16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1323" t="s">
        <v>235</v>
      </c>
      <c r="U47" s="1324"/>
      <c r="V47" s="585">
        <v>10</v>
      </c>
      <c r="W47" s="1325" t="s">
        <v>24</v>
      </c>
      <c r="X47" s="1325"/>
      <c r="Y47" s="1325"/>
      <c r="Z47" s="1325"/>
      <c r="AA47" s="1325"/>
      <c r="AB47" s="1325"/>
      <c r="AC47" s="1325"/>
      <c r="AD47" s="565"/>
      <c r="AE47" s="580">
        <v>4</v>
      </c>
      <c r="AF47" s="581">
        <f t="shared" si="8"/>
        <v>120</v>
      </c>
      <c r="AG47" s="516">
        <f t="shared" si="9"/>
        <v>54</v>
      </c>
      <c r="AH47" s="516">
        <v>27</v>
      </c>
      <c r="AI47" s="516">
        <v>14</v>
      </c>
      <c r="AJ47" s="516">
        <v>18</v>
      </c>
      <c r="AK47" s="516">
        <v>8</v>
      </c>
      <c r="AL47" s="517">
        <v>9</v>
      </c>
      <c r="AM47" s="517">
        <v>6</v>
      </c>
      <c r="AN47" s="517">
        <f>AH47-AI47+AJ47-AK47+AL47-AM47</f>
        <v>26</v>
      </c>
      <c r="AO47" s="577">
        <f t="shared" si="10"/>
        <v>66</v>
      </c>
      <c r="AP47" s="519">
        <v>6</v>
      </c>
      <c r="AQ47" s="520"/>
      <c r="AR47" s="520">
        <v>6</v>
      </c>
      <c r="AS47" s="521"/>
      <c r="AT47" s="519"/>
      <c r="AU47" s="520"/>
      <c r="AV47" s="520"/>
      <c r="AW47" s="576"/>
      <c r="AX47" s="582"/>
      <c r="AY47" s="583"/>
      <c r="AZ47" s="583"/>
      <c r="BA47" s="584"/>
      <c r="BB47" s="524">
        <f>SUM(BC47:BE47)</f>
        <v>3</v>
      </c>
      <c r="BC47" s="525">
        <f>AH47/18</f>
        <v>1.5</v>
      </c>
      <c r="BD47" s="525">
        <f>AJ47/18</f>
        <v>1</v>
      </c>
      <c r="BE47" s="527">
        <f>AL47/18</f>
        <v>0.5</v>
      </c>
    </row>
    <row r="48" spans="2:67" s="258" customFormat="1" ht="64.5" customHeight="1" thickBot="1" x14ac:dyDescent="1.5">
      <c r="B48" s="545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1326" t="s">
        <v>214</v>
      </c>
      <c r="U48" s="1327"/>
      <c r="V48" s="1327"/>
      <c r="W48" s="1328"/>
      <c r="X48" s="1328"/>
      <c r="Y48" s="1328"/>
      <c r="Z48" s="1328"/>
      <c r="AA48" s="1328"/>
      <c r="AB48" s="1328"/>
      <c r="AC48" s="1328"/>
      <c r="AD48" s="586"/>
      <c r="AE48" s="587">
        <f>SUM(AE44:AE47)</f>
        <v>17.5</v>
      </c>
      <c r="AF48" s="125">
        <f t="shared" ref="AF48:AO48" si="13">SUM(AF44:AF47)</f>
        <v>525</v>
      </c>
      <c r="AG48" s="125">
        <f t="shared" si="13"/>
        <v>297</v>
      </c>
      <c r="AH48" s="125">
        <f t="shared" si="13"/>
        <v>153</v>
      </c>
      <c r="AI48" s="125">
        <f t="shared" si="13"/>
        <v>74</v>
      </c>
      <c r="AJ48" s="125">
        <f t="shared" si="13"/>
        <v>117</v>
      </c>
      <c r="AK48" s="125">
        <f t="shared" si="13"/>
        <v>60</v>
      </c>
      <c r="AL48" s="568">
        <f t="shared" si="13"/>
        <v>27</v>
      </c>
      <c r="AM48" s="568">
        <f t="shared" si="13"/>
        <v>16</v>
      </c>
      <c r="AN48" s="568">
        <f t="shared" si="13"/>
        <v>147</v>
      </c>
      <c r="AO48" s="569">
        <f t="shared" si="13"/>
        <v>228</v>
      </c>
      <c r="AP48" s="543">
        <v>1</v>
      </c>
      <c r="AQ48" s="132">
        <v>3</v>
      </c>
      <c r="AR48" s="132">
        <v>4</v>
      </c>
      <c r="AS48" s="133"/>
      <c r="AT48" s="543"/>
      <c r="AU48" s="132">
        <v>2</v>
      </c>
      <c r="AV48" s="132"/>
      <c r="AW48" s="588"/>
      <c r="AX48" s="132">
        <f t="shared" ref="AX48:BE48" si="14">SUM(AX44:AX47)</f>
        <v>5.5</v>
      </c>
      <c r="AY48" s="132">
        <f t="shared" si="14"/>
        <v>3</v>
      </c>
      <c r="AZ48" s="132">
        <f t="shared" si="14"/>
        <v>2.5</v>
      </c>
      <c r="BA48" s="544">
        <f t="shared" si="14"/>
        <v>0</v>
      </c>
      <c r="BB48" s="589">
        <f t="shared" si="14"/>
        <v>11</v>
      </c>
      <c r="BC48" s="446">
        <f t="shared" si="14"/>
        <v>5.5</v>
      </c>
      <c r="BD48" s="446">
        <f t="shared" si="14"/>
        <v>4</v>
      </c>
      <c r="BE48" s="570">
        <f t="shared" si="14"/>
        <v>1.5</v>
      </c>
    </row>
    <row r="49" spans="2:57" s="258" customFormat="1" ht="50.1" customHeight="1" thickBot="1" x14ac:dyDescent="0.5">
      <c r="B49" s="1329" t="s">
        <v>236</v>
      </c>
      <c r="C49" s="1330"/>
      <c r="D49" s="1330"/>
      <c r="E49" s="1330"/>
      <c r="F49" s="1330"/>
      <c r="G49" s="1330"/>
      <c r="H49" s="1330"/>
      <c r="I49" s="1330"/>
      <c r="J49" s="1330"/>
      <c r="K49" s="1330"/>
      <c r="L49" s="1330"/>
      <c r="M49" s="1330"/>
      <c r="N49" s="1330"/>
      <c r="O49" s="1330"/>
      <c r="P49" s="1330"/>
      <c r="Q49" s="1330"/>
      <c r="R49" s="1330"/>
      <c r="S49" s="1330"/>
      <c r="T49" s="1330"/>
      <c r="U49" s="1330"/>
      <c r="V49" s="1330"/>
      <c r="W49" s="1330"/>
      <c r="X49" s="1330"/>
      <c r="Y49" s="1330"/>
      <c r="Z49" s="1330"/>
      <c r="AA49" s="1330"/>
      <c r="AB49" s="1330"/>
      <c r="AC49" s="1330"/>
      <c r="AD49" s="1331"/>
      <c r="AE49" s="590">
        <f t="shared" ref="AE49:BE49" si="15">AE48+AE41</f>
        <v>32</v>
      </c>
      <c r="AF49" s="591">
        <f t="shared" si="15"/>
        <v>960</v>
      </c>
      <c r="AG49" s="591">
        <f t="shared" si="15"/>
        <v>540</v>
      </c>
      <c r="AH49" s="591">
        <f t="shared" si="15"/>
        <v>270</v>
      </c>
      <c r="AI49" s="591">
        <f t="shared" si="15"/>
        <v>136</v>
      </c>
      <c r="AJ49" s="591">
        <f t="shared" si="15"/>
        <v>207</v>
      </c>
      <c r="AK49" s="591">
        <f t="shared" si="15"/>
        <v>102</v>
      </c>
      <c r="AL49" s="592">
        <f t="shared" si="15"/>
        <v>63</v>
      </c>
      <c r="AM49" s="592">
        <f t="shared" si="15"/>
        <v>36</v>
      </c>
      <c r="AN49" s="593">
        <f t="shared" si="15"/>
        <v>266</v>
      </c>
      <c r="AO49" s="594">
        <f t="shared" si="15"/>
        <v>420</v>
      </c>
      <c r="AP49" s="595">
        <f t="shared" si="15"/>
        <v>3</v>
      </c>
      <c r="AQ49" s="596">
        <f t="shared" si="15"/>
        <v>3</v>
      </c>
      <c r="AR49" s="596">
        <f t="shared" si="15"/>
        <v>6</v>
      </c>
      <c r="AS49" s="597">
        <f t="shared" si="15"/>
        <v>0</v>
      </c>
      <c r="AT49" s="595">
        <f t="shared" si="15"/>
        <v>0</v>
      </c>
      <c r="AU49" s="596">
        <f t="shared" si="15"/>
        <v>4</v>
      </c>
      <c r="AV49" s="596">
        <f t="shared" si="15"/>
        <v>0</v>
      </c>
      <c r="AW49" s="598">
        <f t="shared" si="15"/>
        <v>0</v>
      </c>
      <c r="AX49" s="166">
        <f t="shared" si="15"/>
        <v>12.5</v>
      </c>
      <c r="AY49" s="167">
        <f t="shared" si="15"/>
        <v>6.5</v>
      </c>
      <c r="AZ49" s="167">
        <f t="shared" si="15"/>
        <v>5</v>
      </c>
      <c r="BA49" s="599">
        <f t="shared" si="15"/>
        <v>1</v>
      </c>
      <c r="BB49" s="600">
        <f t="shared" si="15"/>
        <v>17.5</v>
      </c>
      <c r="BC49" s="601">
        <f t="shared" si="15"/>
        <v>8.5</v>
      </c>
      <c r="BD49" s="446">
        <f t="shared" si="15"/>
        <v>6.5</v>
      </c>
      <c r="BE49" s="570">
        <f t="shared" si="15"/>
        <v>2.5</v>
      </c>
    </row>
    <row r="50" spans="2:57" s="258" customFormat="1" ht="50.1" customHeight="1" thickBot="1" x14ac:dyDescent="0.5">
      <c r="B50" s="1332" t="s">
        <v>91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4"/>
      <c r="AE50" s="131">
        <f t="shared" ref="AE50:BE50" si="16">AE49+AE36</f>
        <v>59.5</v>
      </c>
      <c r="AF50" s="132">
        <f t="shared" si="16"/>
        <v>1785</v>
      </c>
      <c r="AG50" s="132">
        <f t="shared" si="16"/>
        <v>954</v>
      </c>
      <c r="AH50" s="132">
        <f t="shared" si="16"/>
        <v>468</v>
      </c>
      <c r="AI50" s="132">
        <f t="shared" si="16"/>
        <v>158</v>
      </c>
      <c r="AJ50" s="132">
        <f t="shared" si="16"/>
        <v>378</v>
      </c>
      <c r="AK50" s="132">
        <f t="shared" si="16"/>
        <v>112</v>
      </c>
      <c r="AL50" s="544">
        <f t="shared" si="16"/>
        <v>108</v>
      </c>
      <c r="AM50" s="544">
        <f t="shared" si="16"/>
        <v>46</v>
      </c>
      <c r="AN50" s="133">
        <f t="shared" si="16"/>
        <v>305</v>
      </c>
      <c r="AO50" s="602">
        <f t="shared" si="16"/>
        <v>831</v>
      </c>
      <c r="AP50" s="543">
        <f t="shared" si="16"/>
        <v>6</v>
      </c>
      <c r="AQ50" s="132">
        <f t="shared" si="16"/>
        <v>10</v>
      </c>
      <c r="AR50" s="132">
        <f t="shared" si="16"/>
        <v>12</v>
      </c>
      <c r="AS50" s="133">
        <f t="shared" si="16"/>
        <v>2</v>
      </c>
      <c r="AT50" s="543">
        <f t="shared" si="16"/>
        <v>0</v>
      </c>
      <c r="AU50" s="132">
        <f t="shared" si="16"/>
        <v>5</v>
      </c>
      <c r="AV50" s="132">
        <f t="shared" si="16"/>
        <v>0</v>
      </c>
      <c r="AW50" s="544">
        <f t="shared" si="16"/>
        <v>1</v>
      </c>
      <c r="AX50" s="131">
        <f t="shared" si="16"/>
        <v>26</v>
      </c>
      <c r="AY50" s="132">
        <f t="shared" si="16"/>
        <v>13</v>
      </c>
      <c r="AZ50" s="132">
        <f t="shared" si="16"/>
        <v>10.5</v>
      </c>
      <c r="BA50" s="544">
        <f t="shared" si="16"/>
        <v>2.5</v>
      </c>
      <c r="BB50" s="600">
        <f t="shared" si="16"/>
        <v>27</v>
      </c>
      <c r="BC50" s="601">
        <f t="shared" si="16"/>
        <v>13</v>
      </c>
      <c r="BD50" s="446">
        <f t="shared" si="16"/>
        <v>10.5</v>
      </c>
      <c r="BE50" s="570">
        <f t="shared" si="16"/>
        <v>3.5</v>
      </c>
    </row>
    <row r="51" spans="2:57" s="258" customFormat="1" ht="40" customHeight="1" x14ac:dyDescent="1.45">
      <c r="B51" s="102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025"/>
      <c r="V51" s="1025"/>
      <c r="W51" s="171"/>
      <c r="X51" s="171"/>
      <c r="Y51" s="172"/>
      <c r="Z51" s="172"/>
      <c r="AA51" s="173"/>
      <c r="AB51" s="1335" t="s">
        <v>92</v>
      </c>
      <c r="AC51" s="1336"/>
      <c r="AD51" s="1337"/>
      <c r="AE51" s="1012" t="s">
        <v>93</v>
      </c>
      <c r="AF51" s="1013"/>
      <c r="AG51" s="1013"/>
      <c r="AH51" s="1013"/>
      <c r="AI51" s="1013"/>
      <c r="AJ51" s="1013"/>
      <c r="AK51" s="1013"/>
      <c r="AL51" s="1013"/>
      <c r="AM51" s="1013"/>
      <c r="AN51" s="1013"/>
      <c r="AO51" s="1014"/>
      <c r="AP51" s="447">
        <f>AX51+BB51</f>
        <v>6</v>
      </c>
      <c r="AQ51" s="448"/>
      <c r="AR51" s="448"/>
      <c r="AS51" s="449"/>
      <c r="AT51" s="447"/>
      <c r="AU51" s="448"/>
      <c r="AV51" s="448"/>
      <c r="AW51" s="449"/>
      <c r="AX51" s="1195">
        <v>3</v>
      </c>
      <c r="AY51" s="1318"/>
      <c r="AZ51" s="1318"/>
      <c r="BA51" s="1319"/>
      <c r="BB51" s="1320">
        <v>3</v>
      </c>
      <c r="BC51" s="1321"/>
      <c r="BD51" s="1321"/>
      <c r="BE51" s="1322"/>
    </row>
    <row r="52" spans="2:57" s="258" customFormat="1" ht="40" customHeight="1" x14ac:dyDescent="1.45">
      <c r="B52" s="1024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015"/>
      <c r="V52" s="1015"/>
      <c r="W52" s="171"/>
      <c r="X52" s="171"/>
      <c r="Y52" s="172"/>
      <c r="Z52" s="172"/>
      <c r="AA52" s="172"/>
      <c r="AB52" s="1338"/>
      <c r="AC52" s="1339"/>
      <c r="AD52" s="1340"/>
      <c r="AE52" s="1005" t="s">
        <v>94</v>
      </c>
      <c r="AF52" s="1006"/>
      <c r="AG52" s="1006"/>
      <c r="AH52" s="1006"/>
      <c r="AI52" s="1006"/>
      <c r="AJ52" s="1006"/>
      <c r="AK52" s="1006"/>
      <c r="AL52" s="1006"/>
      <c r="AM52" s="1006"/>
      <c r="AN52" s="1006"/>
      <c r="AO52" s="1007"/>
      <c r="AP52" s="450"/>
      <c r="AQ52" s="451">
        <f>AX52+BB52</f>
        <v>10</v>
      </c>
      <c r="AR52" s="451"/>
      <c r="AS52" s="452"/>
      <c r="AT52" s="450"/>
      <c r="AU52" s="451"/>
      <c r="AV52" s="451"/>
      <c r="AW52" s="452"/>
      <c r="AX52" s="1189">
        <v>4</v>
      </c>
      <c r="AY52" s="1308"/>
      <c r="AZ52" s="1308"/>
      <c r="BA52" s="1309"/>
      <c r="BB52" s="1310">
        <v>6</v>
      </c>
      <c r="BC52" s="1311"/>
      <c r="BD52" s="1311"/>
      <c r="BE52" s="1312"/>
    </row>
    <row r="53" spans="2:57" s="258" customFormat="1" ht="40" customHeight="1" x14ac:dyDescent="1.45">
      <c r="B53" s="1024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015"/>
      <c r="V53" s="1015"/>
      <c r="W53" s="171"/>
      <c r="X53" s="171"/>
      <c r="Y53" s="172"/>
      <c r="Z53" s="172"/>
      <c r="AA53" s="172"/>
      <c r="AB53" s="1338"/>
      <c r="AC53" s="1339"/>
      <c r="AD53" s="1340"/>
      <c r="AE53" s="1005" t="s">
        <v>95</v>
      </c>
      <c r="AF53" s="1006"/>
      <c r="AG53" s="1006"/>
      <c r="AH53" s="1006"/>
      <c r="AI53" s="1006"/>
      <c r="AJ53" s="1006"/>
      <c r="AK53" s="1006"/>
      <c r="AL53" s="1006"/>
      <c r="AM53" s="1006"/>
      <c r="AN53" s="1006"/>
      <c r="AO53" s="1007"/>
      <c r="AP53" s="450"/>
      <c r="AQ53" s="451"/>
      <c r="AR53" s="451">
        <f>AX53+BB53</f>
        <v>12</v>
      </c>
      <c r="AS53" s="452"/>
      <c r="AT53" s="450"/>
      <c r="AU53" s="451"/>
      <c r="AV53" s="451"/>
      <c r="AW53" s="452"/>
      <c r="AX53" s="1189">
        <v>6</v>
      </c>
      <c r="AY53" s="1308"/>
      <c r="AZ53" s="1308"/>
      <c r="BA53" s="1309"/>
      <c r="BB53" s="1310">
        <v>6</v>
      </c>
      <c r="BC53" s="1311"/>
      <c r="BD53" s="1311"/>
      <c r="BE53" s="1312"/>
    </row>
    <row r="54" spans="2:57" s="258" customFormat="1" ht="40" customHeight="1" x14ac:dyDescent="1.45">
      <c r="B54" s="1024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82" t="s">
        <v>96</v>
      </c>
      <c r="U54" s="1016"/>
      <c r="V54" s="1016"/>
      <c r="W54" s="171"/>
      <c r="X54" s="171"/>
      <c r="Y54" s="172"/>
      <c r="Z54" s="172"/>
      <c r="AA54" s="172"/>
      <c r="AB54" s="1338"/>
      <c r="AC54" s="1339"/>
      <c r="AD54" s="1340"/>
      <c r="AE54" s="1005" t="s">
        <v>97</v>
      </c>
      <c r="AF54" s="1006"/>
      <c r="AG54" s="1006"/>
      <c r="AH54" s="1006"/>
      <c r="AI54" s="1006"/>
      <c r="AJ54" s="1006"/>
      <c r="AK54" s="1006"/>
      <c r="AL54" s="1006"/>
      <c r="AM54" s="1006"/>
      <c r="AN54" s="1006"/>
      <c r="AO54" s="1007"/>
      <c r="AP54" s="450"/>
      <c r="AQ54" s="451"/>
      <c r="AR54" s="451"/>
      <c r="AS54" s="452">
        <v>2</v>
      </c>
      <c r="AT54" s="450"/>
      <c r="AU54" s="451"/>
      <c r="AV54" s="451"/>
      <c r="AW54" s="452"/>
      <c r="AX54" s="1189">
        <v>1</v>
      </c>
      <c r="AY54" s="1308"/>
      <c r="AZ54" s="1308"/>
      <c r="BA54" s="1309"/>
      <c r="BB54" s="1310">
        <v>1</v>
      </c>
      <c r="BC54" s="1311"/>
      <c r="BD54" s="1311"/>
      <c r="BE54" s="1312"/>
    </row>
    <row r="55" spans="2:57" s="258" customFormat="1" ht="40" customHeight="1" x14ac:dyDescent="1.45">
      <c r="B55" s="1024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035" t="s">
        <v>98</v>
      </c>
      <c r="U55" s="1035"/>
      <c r="V55" s="183"/>
      <c r="W55" s="171"/>
      <c r="X55" s="171"/>
      <c r="Y55" s="184"/>
      <c r="Z55" s="184"/>
      <c r="AA55" s="184"/>
      <c r="AB55" s="1338"/>
      <c r="AC55" s="1339"/>
      <c r="AD55" s="1340"/>
      <c r="AE55" s="1005" t="s">
        <v>99</v>
      </c>
      <c r="AF55" s="1006"/>
      <c r="AG55" s="1006"/>
      <c r="AH55" s="1006"/>
      <c r="AI55" s="1006"/>
      <c r="AJ55" s="1006"/>
      <c r="AK55" s="1006"/>
      <c r="AL55" s="1006"/>
      <c r="AM55" s="1006"/>
      <c r="AN55" s="1006"/>
      <c r="AO55" s="1007"/>
      <c r="AP55" s="450"/>
      <c r="AQ55" s="451"/>
      <c r="AR55" s="451"/>
      <c r="AS55" s="452"/>
      <c r="AT55" s="450"/>
      <c r="AU55" s="451"/>
      <c r="AV55" s="451"/>
      <c r="AW55" s="452"/>
      <c r="AX55" s="1189"/>
      <c r="AY55" s="1308"/>
      <c r="AZ55" s="1308"/>
      <c r="BA55" s="1309"/>
      <c r="BB55" s="1310"/>
      <c r="BC55" s="1311"/>
      <c r="BD55" s="1311"/>
      <c r="BE55" s="1312"/>
    </row>
    <row r="56" spans="2:57" s="258" customFormat="1" ht="40" customHeight="1" x14ac:dyDescent="1.45">
      <c r="B56" s="1024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008" t="s">
        <v>100</v>
      </c>
      <c r="U56" s="1008"/>
      <c r="V56" s="183"/>
      <c r="W56" s="171"/>
      <c r="X56" s="171"/>
      <c r="Y56" s="172"/>
      <c r="Z56" s="172"/>
      <c r="AA56" s="172"/>
      <c r="AB56" s="1338"/>
      <c r="AC56" s="1339"/>
      <c r="AD56" s="1340"/>
      <c r="AE56" s="1005" t="s">
        <v>44</v>
      </c>
      <c r="AF56" s="1006"/>
      <c r="AG56" s="1006"/>
      <c r="AH56" s="1006"/>
      <c r="AI56" s="1006"/>
      <c r="AJ56" s="1006"/>
      <c r="AK56" s="1006"/>
      <c r="AL56" s="1006"/>
      <c r="AM56" s="1006"/>
      <c r="AN56" s="1006"/>
      <c r="AO56" s="1007"/>
      <c r="AP56" s="450"/>
      <c r="AQ56" s="451"/>
      <c r="AR56" s="451"/>
      <c r="AS56" s="452"/>
      <c r="AT56" s="450"/>
      <c r="AU56" s="451">
        <f>AX56+BB56</f>
        <v>5</v>
      </c>
      <c r="AV56" s="451"/>
      <c r="AW56" s="452"/>
      <c r="AX56" s="1189">
        <v>2</v>
      </c>
      <c r="AY56" s="1308"/>
      <c r="AZ56" s="1308"/>
      <c r="BA56" s="1309"/>
      <c r="BB56" s="1310">
        <v>3</v>
      </c>
      <c r="BC56" s="1311"/>
      <c r="BD56" s="1311"/>
      <c r="BE56" s="1312"/>
    </row>
    <row r="57" spans="2:57" s="258" customFormat="1" ht="40" customHeight="1" x14ac:dyDescent="1.45">
      <c r="B57" s="1024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85" t="s">
        <v>101</v>
      </c>
      <c r="U57" s="186"/>
      <c r="V57" s="183"/>
      <c r="W57" s="171"/>
      <c r="X57" s="171"/>
      <c r="Y57" s="172"/>
      <c r="Z57" s="172"/>
      <c r="AA57" s="172"/>
      <c r="AB57" s="1338"/>
      <c r="AC57" s="1339"/>
      <c r="AD57" s="1340"/>
      <c r="AE57" s="1005" t="s">
        <v>45</v>
      </c>
      <c r="AF57" s="1006"/>
      <c r="AG57" s="1006"/>
      <c r="AH57" s="1006"/>
      <c r="AI57" s="1006"/>
      <c r="AJ57" s="1006"/>
      <c r="AK57" s="1006"/>
      <c r="AL57" s="1006"/>
      <c r="AM57" s="1006"/>
      <c r="AN57" s="1006"/>
      <c r="AO57" s="1007"/>
      <c r="AP57" s="450"/>
      <c r="AQ57" s="451"/>
      <c r="AR57" s="451"/>
      <c r="AS57" s="452"/>
      <c r="AT57" s="450"/>
      <c r="AU57" s="451"/>
      <c r="AV57" s="451"/>
      <c r="AW57" s="452"/>
      <c r="AX57" s="1189"/>
      <c r="AY57" s="1308"/>
      <c r="AZ57" s="1308"/>
      <c r="BA57" s="1309"/>
      <c r="BB57" s="1310"/>
      <c r="BC57" s="1311"/>
      <c r="BD57" s="1311"/>
      <c r="BE57" s="1312"/>
    </row>
    <row r="58" spans="2:57" s="258" customFormat="1" ht="40" customHeight="1" thickBot="1" x14ac:dyDescent="1.5">
      <c r="B58" s="1024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008" t="s">
        <v>102</v>
      </c>
      <c r="U58" s="1008"/>
      <c r="V58" s="1008"/>
      <c r="W58" s="171"/>
      <c r="X58" s="171"/>
      <c r="Y58" s="172"/>
      <c r="Z58" s="172"/>
      <c r="AA58" s="172"/>
      <c r="AB58" s="1341"/>
      <c r="AC58" s="1342"/>
      <c r="AD58" s="1343"/>
      <c r="AE58" s="1009" t="s">
        <v>103</v>
      </c>
      <c r="AF58" s="1010"/>
      <c r="AG58" s="1010"/>
      <c r="AH58" s="1010"/>
      <c r="AI58" s="1010"/>
      <c r="AJ58" s="1010"/>
      <c r="AK58" s="1010"/>
      <c r="AL58" s="1010"/>
      <c r="AM58" s="1010"/>
      <c r="AN58" s="1010"/>
      <c r="AO58" s="1011"/>
      <c r="AP58" s="453"/>
      <c r="AQ58" s="454"/>
      <c r="AR58" s="454"/>
      <c r="AS58" s="455"/>
      <c r="AT58" s="453"/>
      <c r="AU58" s="454"/>
      <c r="AV58" s="454"/>
      <c r="AW58" s="455">
        <v>1</v>
      </c>
      <c r="AX58" s="1192">
        <v>1</v>
      </c>
      <c r="AY58" s="1313"/>
      <c r="AZ58" s="1313"/>
      <c r="BA58" s="1314"/>
      <c r="BB58" s="1315"/>
      <c r="BC58" s="1316"/>
      <c r="BD58" s="1316"/>
      <c r="BE58" s="1317"/>
    </row>
    <row r="59" spans="2:57" s="258" customFormat="1" ht="66.75" customHeight="1" x14ac:dyDescent="0.45">
      <c r="W59" s="456"/>
      <c r="X59" s="456"/>
      <c r="Y59" s="456"/>
      <c r="Z59" s="456"/>
      <c r="AA59" s="456"/>
      <c r="AB59" s="456"/>
      <c r="AC59" s="456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</row>
    <row r="60" spans="2:57" s="258" customFormat="1" ht="25" customHeight="1" x14ac:dyDescent="0.85"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4"/>
      <c r="M60" s="605"/>
      <c r="N60" s="605"/>
      <c r="O60" s="605"/>
      <c r="P60" s="605"/>
      <c r="Q60" s="605"/>
      <c r="R60" s="605"/>
      <c r="S60" s="606"/>
      <c r="U60" s="607"/>
      <c r="V60" s="608"/>
      <c r="W60" s="609"/>
      <c r="X60" s="609"/>
      <c r="Y60" s="610"/>
      <c r="Z60" s="610"/>
      <c r="AA60" s="610"/>
      <c r="AB60" s="477"/>
      <c r="AC60" s="477"/>
      <c r="AD60" s="477"/>
      <c r="AE60" s="477"/>
      <c r="AF60" s="477"/>
      <c r="AG60" s="1306"/>
      <c r="AH60" s="1306"/>
      <c r="AI60" s="1306"/>
      <c r="AJ60" s="1306"/>
      <c r="AK60" s="1306"/>
      <c r="AL60" s="1306"/>
      <c r="AM60" s="1306"/>
      <c r="AN60" s="1306"/>
      <c r="AO60" s="1306"/>
      <c r="AP60" s="1306"/>
      <c r="AQ60" s="1306"/>
      <c r="AR60" s="1306"/>
      <c r="AS60" s="1306"/>
      <c r="AT60" s="1306"/>
      <c r="AU60" s="1306"/>
      <c r="AV60" s="1306"/>
      <c r="AW60" s="1306"/>
      <c r="AX60" s="1306"/>
      <c r="AY60" s="1306"/>
      <c r="AZ60" s="1306"/>
      <c r="BA60" s="1306"/>
      <c r="BB60" s="466"/>
      <c r="BC60" s="466"/>
    </row>
    <row r="61" spans="2:57" s="258" customFormat="1" ht="30.75" customHeight="1" thickBot="1" x14ac:dyDescent="0.9"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1307"/>
      <c r="V61" s="1307"/>
      <c r="W61" s="1307"/>
      <c r="X61" s="1307"/>
      <c r="Y61" s="456"/>
      <c r="Z61" s="456"/>
      <c r="AA61" s="456"/>
      <c r="AB61" s="457"/>
      <c r="AC61" s="457"/>
      <c r="AD61" s="457"/>
      <c r="AE61" s="457"/>
      <c r="AF61" s="457"/>
      <c r="AG61" s="1306"/>
      <c r="AH61" s="1306"/>
      <c r="AI61" s="1306"/>
      <c r="AJ61" s="1306"/>
      <c r="AK61" s="1306"/>
      <c r="AL61" s="1306"/>
      <c r="AM61" s="1306"/>
      <c r="AN61" s="1306"/>
      <c r="AO61" s="1306"/>
      <c r="AP61" s="1306"/>
      <c r="AQ61" s="1306"/>
      <c r="AR61" s="1306"/>
      <c r="AS61" s="1306"/>
      <c r="AT61" s="1306"/>
      <c r="AU61" s="1306"/>
      <c r="AV61" s="1306"/>
      <c r="AW61" s="1306"/>
      <c r="AX61" s="1306"/>
      <c r="AY61" s="1306"/>
      <c r="AZ61" s="1306"/>
      <c r="BA61" s="1306"/>
    </row>
    <row r="62" spans="2:57" s="258" customFormat="1" ht="40" customHeight="1" thickBot="1" x14ac:dyDescent="1.1000000000000001">
      <c r="B62" s="458" t="s">
        <v>181</v>
      </c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1181" t="s">
        <v>182</v>
      </c>
      <c r="U62" s="1182"/>
      <c r="V62" s="1182"/>
      <c r="W62" s="1182"/>
      <c r="X62" s="1182"/>
      <c r="Y62" s="1182"/>
      <c r="Z62" s="1182"/>
      <c r="AA62" s="1182"/>
      <c r="AB62" s="1182"/>
      <c r="AC62" s="1182"/>
      <c r="AD62" s="1183"/>
      <c r="AE62" s="1181" t="s">
        <v>183</v>
      </c>
      <c r="AF62" s="1182"/>
      <c r="AG62" s="1182"/>
      <c r="AH62" s="1182"/>
      <c r="AI62" s="1182"/>
      <c r="AJ62" s="1182"/>
      <c r="AK62" s="1182"/>
      <c r="AL62" s="1182"/>
      <c r="AM62" s="1182"/>
      <c r="AN62" s="1182"/>
      <c r="AO62" s="1182"/>
      <c r="AP62" s="1182"/>
      <c r="AQ62" s="1182"/>
      <c r="AR62" s="1182"/>
      <c r="AS62" s="1182"/>
      <c r="AT62" s="1182"/>
      <c r="AU62" s="1182"/>
      <c r="AV62" s="1182"/>
      <c r="AW62" s="1182"/>
      <c r="AX62" s="1182"/>
      <c r="AY62" s="1182"/>
      <c r="AZ62" s="1182"/>
      <c r="BA62" s="1182"/>
      <c r="BB62" s="1182"/>
      <c r="BC62" s="1182"/>
      <c r="BD62" s="1182"/>
      <c r="BE62" s="1183"/>
    </row>
    <row r="63" spans="2:57" s="258" customFormat="1" ht="39.75" customHeight="1" x14ac:dyDescent="1.05">
      <c r="B63" s="460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462"/>
      <c r="AX63" s="462"/>
      <c r="AY63" s="462"/>
      <c r="AZ63" s="462"/>
      <c r="BA63" s="462"/>
      <c r="BB63" s="462"/>
      <c r="BC63" s="462"/>
      <c r="BD63" s="462"/>
      <c r="BE63" s="462"/>
    </row>
    <row r="64" spans="2:57" s="258" customFormat="1" ht="33.75" customHeight="1" x14ac:dyDescent="0.45"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V64" s="463"/>
      <c r="W64" s="463"/>
      <c r="X64" s="463"/>
      <c r="Y64" s="464"/>
      <c r="Z64" s="464"/>
      <c r="AA64" s="464"/>
      <c r="AB64" s="464"/>
      <c r="AC64" s="464"/>
      <c r="AD64" s="464"/>
      <c r="AE64" s="464"/>
      <c r="AF64" s="1184" t="s">
        <v>237</v>
      </c>
      <c r="AG64" s="1184"/>
      <c r="AH64" s="1184"/>
      <c r="AI64" s="1184"/>
      <c r="AJ64" s="1184"/>
      <c r="AK64" s="1184"/>
      <c r="AL64" s="1184"/>
      <c r="AM64" s="1184"/>
      <c r="AN64" s="1184"/>
      <c r="AO64" s="1184"/>
      <c r="AP64" s="1184"/>
      <c r="AQ64" s="1184"/>
      <c r="AR64" s="1184"/>
      <c r="AS64" s="1184"/>
      <c r="AT64" s="1184"/>
      <c r="AU64" s="1184"/>
      <c r="AV64" s="1184"/>
      <c r="AW64" s="1184"/>
      <c r="AX64" s="1184"/>
      <c r="AY64" s="1184"/>
      <c r="AZ64" s="1184"/>
      <c r="BA64" s="1184"/>
      <c r="BB64" s="1184"/>
      <c r="BC64" s="1184"/>
      <c r="BD64" s="465"/>
    </row>
    <row r="65" spans="2:58" s="258" customFormat="1" ht="72" customHeight="1" x14ac:dyDescent="1.05">
      <c r="U65" s="479"/>
      <c r="V65" s="468" t="s">
        <v>185</v>
      </c>
      <c r="W65" s="469"/>
      <c r="X65" s="611"/>
      <c r="Y65" s="612"/>
      <c r="Z65" s="1301" t="s">
        <v>238</v>
      </c>
      <c r="AA65" s="1302"/>
      <c r="AB65" s="1302"/>
      <c r="AC65" s="1302"/>
      <c r="AD65" s="474" t="s">
        <v>109</v>
      </c>
      <c r="AE65" s="613"/>
      <c r="AF65" s="476"/>
      <c r="AH65" s="477"/>
      <c r="AI65" s="477"/>
      <c r="AJ65" s="1303" t="s">
        <v>187</v>
      </c>
      <c r="AK65" s="1303"/>
      <c r="AL65" s="1303"/>
      <c r="AM65" s="1303"/>
      <c r="AN65" s="1303"/>
      <c r="AO65" s="614"/>
      <c r="AP65" s="614"/>
      <c r="AQ65" s="614"/>
      <c r="AR65" s="611"/>
      <c r="AS65" s="611"/>
      <c r="AT65" s="612"/>
      <c r="AU65" s="1304" t="s">
        <v>239</v>
      </c>
      <c r="AV65" s="1305"/>
      <c r="AW65" s="1305"/>
      <c r="AX65" s="1305"/>
      <c r="AY65" s="1305"/>
      <c r="AZ65" s="1305"/>
      <c r="BA65" s="460"/>
    </row>
    <row r="66" spans="2:58" s="258" customFormat="1" ht="24.75" customHeight="1" x14ac:dyDescent="0.85">
      <c r="U66" s="479"/>
      <c r="V66" s="480"/>
      <c r="W66" s="469"/>
      <c r="X66" s="481"/>
      <c r="Y66" s="482"/>
      <c r="Z66" s="482"/>
      <c r="AA66" s="476"/>
      <c r="AB66" s="483"/>
      <c r="AC66" s="484"/>
      <c r="AD66" s="476"/>
      <c r="AE66" s="485"/>
      <c r="AF66" s="476"/>
      <c r="AH66" s="464"/>
      <c r="AI66" s="464"/>
      <c r="AJ66" s="464"/>
      <c r="AK66" s="466"/>
      <c r="AL66" s="466"/>
      <c r="AM66" s="466"/>
      <c r="AN66" s="464"/>
      <c r="AO66" s="486"/>
      <c r="AP66" s="469"/>
      <c r="AQ66" s="469"/>
      <c r="AR66" s="487"/>
      <c r="AS66" s="487"/>
      <c r="AT66" s="482"/>
      <c r="AU66" s="476"/>
      <c r="AV66" s="484"/>
      <c r="AW66" s="484"/>
      <c r="AX66" s="485"/>
      <c r="AY66" s="484"/>
      <c r="AZ66" s="476"/>
    </row>
    <row r="67" spans="2:58" s="488" customFormat="1" ht="39.75" customHeight="1" x14ac:dyDescent="0.55000000000000004">
      <c r="B67" s="1186" t="s">
        <v>189</v>
      </c>
      <c r="C67" s="1186"/>
      <c r="D67" s="1186"/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1186"/>
      <c r="AE67" s="489"/>
      <c r="AF67" s="489"/>
      <c r="AH67" s="490"/>
      <c r="AI67" s="490"/>
      <c r="AJ67" s="490"/>
      <c r="AK67" s="490"/>
      <c r="AL67" s="490"/>
      <c r="AM67" s="490"/>
      <c r="AN67" s="490"/>
      <c r="AO67" s="489"/>
      <c r="AP67" s="491"/>
      <c r="AQ67" s="489"/>
      <c r="AS67" s="492"/>
      <c r="AU67" s="493"/>
      <c r="AW67" s="489"/>
      <c r="AX67" s="489"/>
      <c r="AY67" s="489"/>
      <c r="AZ67" s="489"/>
    </row>
    <row r="68" spans="2:58" s="258" customFormat="1" ht="14.25" customHeight="1" x14ac:dyDescent="0.45">
      <c r="V68" s="466"/>
      <c r="W68" s="466"/>
      <c r="X68" s="466"/>
      <c r="Y68" s="494"/>
      <c r="Z68" s="494"/>
      <c r="AA68" s="494"/>
      <c r="AB68" s="494"/>
      <c r="AC68" s="494"/>
      <c r="AD68" s="494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466"/>
      <c r="AT68" s="466"/>
      <c r="AU68" s="466"/>
      <c r="AV68" s="466"/>
      <c r="AW68" s="466"/>
      <c r="AX68" s="466"/>
      <c r="AY68" s="466"/>
      <c r="AZ68" s="466"/>
      <c r="BA68" s="466"/>
    </row>
    <row r="69" spans="2:58" s="258" customFormat="1" ht="60" customHeight="1" x14ac:dyDescent="1.9">
      <c r="B69" s="1187" t="s">
        <v>190</v>
      </c>
      <c r="C69" s="1188"/>
      <c r="D69" s="1188"/>
      <c r="E69" s="1188"/>
      <c r="F69" s="1188"/>
      <c r="G69" s="1188"/>
      <c r="H69" s="1188"/>
      <c r="I69" s="1188"/>
      <c r="J69" s="1188"/>
      <c r="K69" s="1188"/>
      <c r="L69" s="1188"/>
      <c r="M69" s="1188"/>
      <c r="N69" s="1188"/>
      <c r="O69" s="1188"/>
      <c r="P69" s="1188"/>
      <c r="Q69" s="1188"/>
      <c r="R69" s="1188"/>
      <c r="S69" s="1188"/>
      <c r="T69" s="1188"/>
      <c r="U69" s="1188"/>
      <c r="V69" s="1188"/>
      <c r="W69" s="1188"/>
      <c r="X69" s="1188"/>
      <c r="Y69" s="1188"/>
      <c r="Z69" s="1188"/>
      <c r="AA69" s="1188"/>
      <c r="AB69" s="1188"/>
      <c r="AC69" s="1188"/>
      <c r="AD69" s="494"/>
      <c r="AE69" s="464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466"/>
      <c r="AT69" s="495"/>
      <c r="AU69" s="495"/>
      <c r="AV69" s="495"/>
      <c r="AW69" s="495"/>
      <c r="AX69" s="495"/>
      <c r="AY69" s="495"/>
      <c r="AZ69" s="466"/>
      <c r="BA69" s="466"/>
      <c r="BF69" s="258" t="s">
        <v>191</v>
      </c>
    </row>
    <row r="70" spans="2:58" ht="90" customHeight="1" x14ac:dyDescent="0.4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</row>
    <row r="73" spans="2:58" ht="81.75" customHeight="1" x14ac:dyDescent="0.4"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</row>
  </sheetData>
  <mergeCells count="151">
    <mergeCell ref="B1:BA1"/>
    <mergeCell ref="B2:BA2"/>
    <mergeCell ref="B3:BA3"/>
    <mergeCell ref="T4:U4"/>
    <mergeCell ref="X4:AO4"/>
    <mergeCell ref="B5:V5"/>
    <mergeCell ref="X5:AQ5"/>
    <mergeCell ref="AZ5:BE5"/>
    <mergeCell ref="T8:V8"/>
    <mergeCell ref="W8:AC8"/>
    <mergeCell ref="AD8:AS8"/>
    <mergeCell ref="AZ8:BE8"/>
    <mergeCell ref="W9:Z9"/>
    <mergeCell ref="AE9:AS9"/>
    <mergeCell ref="W6:AB6"/>
    <mergeCell ref="AD6:AS6"/>
    <mergeCell ref="AZ6:BE6"/>
    <mergeCell ref="A7:V7"/>
    <mergeCell ref="W7:AB7"/>
    <mergeCell ref="AE7:AS7"/>
    <mergeCell ref="AZ7:BE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AE11:AF13"/>
    <mergeCell ref="AG11:AN13"/>
    <mergeCell ref="AO11:AO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B19:BE19"/>
    <mergeCell ref="BI19:BI21"/>
    <mergeCell ref="B20:BE20"/>
    <mergeCell ref="T21:V21"/>
    <mergeCell ref="W21:AD21"/>
    <mergeCell ref="T22:V22"/>
    <mergeCell ref="W22:AC22"/>
    <mergeCell ref="BK15:BK17"/>
    <mergeCell ref="AX16:AX17"/>
    <mergeCell ref="AY16:BA16"/>
    <mergeCell ref="BB16:BB17"/>
    <mergeCell ref="BC16:BE16"/>
    <mergeCell ref="T18:V18"/>
    <mergeCell ref="W18:AD18"/>
    <mergeCell ref="B11:B17"/>
    <mergeCell ref="T11:V17"/>
    <mergeCell ref="W11:AD17"/>
    <mergeCell ref="T26:V26"/>
    <mergeCell ref="W26:AC26"/>
    <mergeCell ref="T27:V27"/>
    <mergeCell ref="W27:AC27"/>
    <mergeCell ref="T28:V28"/>
    <mergeCell ref="W28:AC28"/>
    <mergeCell ref="T23:V23"/>
    <mergeCell ref="W23:AC23"/>
    <mergeCell ref="T24:V24"/>
    <mergeCell ref="W24:AC24"/>
    <mergeCell ref="T25:V25"/>
    <mergeCell ref="W25:AC25"/>
    <mergeCell ref="T34:U34"/>
    <mergeCell ref="W34:AC34"/>
    <mergeCell ref="B35:AD35"/>
    <mergeCell ref="B36:AD36"/>
    <mergeCell ref="B37:BE37"/>
    <mergeCell ref="B38:BE38"/>
    <mergeCell ref="B29:AD29"/>
    <mergeCell ref="B30:BE30"/>
    <mergeCell ref="T31:AD31"/>
    <mergeCell ref="T32:U32"/>
    <mergeCell ref="W32:AD32"/>
    <mergeCell ref="T33:AC33"/>
    <mergeCell ref="B43:BE43"/>
    <mergeCell ref="T44:U44"/>
    <mergeCell ref="W44:AC44"/>
    <mergeCell ref="T45:U45"/>
    <mergeCell ref="W45:AC45"/>
    <mergeCell ref="T46:U46"/>
    <mergeCell ref="W46:AC46"/>
    <mergeCell ref="T39:V39"/>
    <mergeCell ref="W39:AD39"/>
    <mergeCell ref="T40:V40"/>
    <mergeCell ref="W40:AC40"/>
    <mergeCell ref="B41:AD41"/>
    <mergeCell ref="B42:BE42"/>
    <mergeCell ref="T47:U47"/>
    <mergeCell ref="W47:AC47"/>
    <mergeCell ref="T48:AC48"/>
    <mergeCell ref="B49:AD49"/>
    <mergeCell ref="B50:AD50"/>
    <mergeCell ref="B51:B58"/>
    <mergeCell ref="U51:V51"/>
    <mergeCell ref="AB51:AD58"/>
    <mergeCell ref="U53:V53"/>
    <mergeCell ref="T55:U55"/>
    <mergeCell ref="AE53:AO53"/>
    <mergeCell ref="AX53:BA53"/>
    <mergeCell ref="BB53:BE53"/>
    <mergeCell ref="U54:V54"/>
    <mergeCell ref="AE54:AO54"/>
    <mergeCell ref="AX54:BA54"/>
    <mergeCell ref="BB54:BE54"/>
    <mergeCell ref="AE51:AO51"/>
    <mergeCell ref="AX51:BA51"/>
    <mergeCell ref="BB51:BE51"/>
    <mergeCell ref="U52:V52"/>
    <mergeCell ref="AE52:AO52"/>
    <mergeCell ref="AX52:BA52"/>
    <mergeCell ref="BB52:BE52"/>
    <mergeCell ref="AE57:AO57"/>
    <mergeCell ref="AX57:BA57"/>
    <mergeCell ref="BB57:BE57"/>
    <mergeCell ref="T58:V58"/>
    <mergeCell ref="AE58:AO58"/>
    <mergeCell ref="AX58:BA58"/>
    <mergeCell ref="BB58:BE58"/>
    <mergeCell ref="AE55:AO55"/>
    <mergeCell ref="AX55:BA55"/>
    <mergeCell ref="BB55:BE55"/>
    <mergeCell ref="T56:U56"/>
    <mergeCell ref="AE56:AO56"/>
    <mergeCell ref="AX56:BA56"/>
    <mergeCell ref="BB56:BE56"/>
    <mergeCell ref="Z65:AC65"/>
    <mergeCell ref="AJ65:AN65"/>
    <mergeCell ref="AU65:AZ65"/>
    <mergeCell ref="B67:AC67"/>
    <mergeCell ref="B69:AC69"/>
    <mergeCell ref="AG60:BA60"/>
    <mergeCell ref="U61:X61"/>
    <mergeCell ref="AG61:BA61"/>
    <mergeCell ref="T62:AD62"/>
    <mergeCell ref="AE62:BE62"/>
    <mergeCell ref="AF64:BC6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90"/>
  <sheetViews>
    <sheetView tabSelected="1" topLeftCell="A25" zoomScale="30" zoomScaleNormal="30" workbookViewId="0">
      <selection activeCell="W27" sqref="W27:AC27"/>
    </sheetView>
  </sheetViews>
  <sheetFormatPr defaultColWidth="9.62890625" defaultRowHeight="12.3" x14ac:dyDescent="0.4"/>
  <cols>
    <col min="1" max="1" width="22.20703125" style="223" customWidth="1"/>
    <col min="2" max="2" width="15.3125" style="223" customWidth="1"/>
    <col min="3" max="18" width="5.9453125" style="223" hidden="1" customWidth="1"/>
    <col min="19" max="19" width="4.3125" style="223" hidden="1" customWidth="1"/>
    <col min="20" max="20" width="64.26171875" style="223" customWidth="1"/>
    <col min="21" max="21" width="81.62890625" style="232" customWidth="1"/>
    <col min="22" max="22" width="36.9453125" style="233" customWidth="1"/>
    <col min="23" max="23" width="24.47265625" style="496" customWidth="1"/>
    <col min="24" max="24" width="31.9453125" style="247" customWidth="1"/>
    <col min="25" max="26" width="12.05078125" style="247" customWidth="1"/>
    <col min="27" max="27" width="16.1015625" style="247" customWidth="1"/>
    <col min="28" max="28" width="15.83984375" style="247" customWidth="1"/>
    <col min="29" max="29" width="11.5234375" style="247" customWidth="1"/>
    <col min="30" max="30" width="12.05078125" style="249" hidden="1" customWidth="1"/>
    <col min="31" max="31" width="21.9453125" style="249" customWidth="1"/>
    <col min="32" max="32" width="24.62890625" style="249" customWidth="1"/>
    <col min="33" max="33" width="19.3671875" style="249" customWidth="1"/>
    <col min="34" max="34" width="20.68359375" style="249" customWidth="1"/>
    <col min="35" max="35" width="10.15625" style="249" customWidth="1"/>
    <col min="36" max="36" width="18.26171875" style="249" customWidth="1"/>
    <col min="37" max="37" width="16.1015625" style="249" customWidth="1"/>
    <col min="38" max="38" width="18.7890625" style="249" customWidth="1"/>
    <col min="39" max="39" width="12.83984375" style="249" customWidth="1"/>
    <col min="40" max="40" width="14.89453125" style="249" customWidth="1"/>
    <col min="41" max="41" width="19.62890625" style="249" customWidth="1"/>
    <col min="42" max="42" width="10.15625" style="223" customWidth="1"/>
    <col min="43" max="43" width="11.20703125" style="223" customWidth="1"/>
    <col min="44" max="49" width="10.15625" style="223" customWidth="1"/>
    <col min="50" max="50" width="12.83984375" style="223" customWidth="1"/>
    <col min="51" max="51" width="15.15625" style="223" customWidth="1"/>
    <col min="52" max="52" width="13.26171875" style="223" customWidth="1"/>
    <col min="53" max="53" width="12.578125" style="223" customWidth="1"/>
    <col min="54" max="54" width="13.41796875" style="223" customWidth="1"/>
    <col min="55" max="55" width="12.734375" style="223" customWidth="1"/>
    <col min="56" max="56" width="10.15625" style="223" customWidth="1"/>
    <col min="57" max="57" width="9.62890625" style="223" customWidth="1"/>
    <col min="58" max="58" width="7.83984375" style="223" customWidth="1"/>
    <col min="59" max="59" width="9.62890625" style="223" customWidth="1"/>
    <col min="60" max="60" width="1.1015625" style="223" customWidth="1"/>
    <col min="61" max="256" width="9.62890625" style="223"/>
    <col min="257" max="257" width="22.20703125" style="223" customWidth="1"/>
    <col min="258" max="258" width="15.3125" style="223" customWidth="1"/>
    <col min="259" max="275" width="0" style="223" hidden="1" customWidth="1"/>
    <col min="276" max="276" width="64.26171875" style="223" customWidth="1"/>
    <col min="277" max="277" width="81.62890625" style="223" customWidth="1"/>
    <col min="278" max="278" width="36.9453125" style="223" customWidth="1"/>
    <col min="279" max="279" width="24.47265625" style="223" customWidth="1"/>
    <col min="280" max="280" width="31.9453125" style="223" customWidth="1"/>
    <col min="281" max="282" width="12.05078125" style="223" customWidth="1"/>
    <col min="283" max="283" width="16.1015625" style="223" customWidth="1"/>
    <col min="284" max="284" width="15.83984375" style="223" customWidth="1"/>
    <col min="285" max="285" width="11.5234375" style="223" customWidth="1"/>
    <col min="286" max="286" width="0" style="223" hidden="1" customWidth="1"/>
    <col min="287" max="287" width="21.9453125" style="223" customWidth="1"/>
    <col min="288" max="288" width="24.62890625" style="223" customWidth="1"/>
    <col min="289" max="289" width="19.3671875" style="223" customWidth="1"/>
    <col min="290" max="290" width="20.68359375" style="223" customWidth="1"/>
    <col min="291" max="291" width="10.15625" style="223" customWidth="1"/>
    <col min="292" max="292" width="18.26171875" style="223" customWidth="1"/>
    <col min="293" max="293" width="16.1015625" style="223" customWidth="1"/>
    <col min="294" max="294" width="18.7890625" style="223" customWidth="1"/>
    <col min="295" max="295" width="12.83984375" style="223" customWidth="1"/>
    <col min="296" max="296" width="14.89453125" style="223" customWidth="1"/>
    <col min="297" max="297" width="19.62890625" style="223" customWidth="1"/>
    <col min="298" max="298" width="10.15625" style="223" customWidth="1"/>
    <col min="299" max="299" width="11.20703125" style="223" customWidth="1"/>
    <col min="300" max="305" width="10.15625" style="223" customWidth="1"/>
    <col min="306" max="306" width="12.83984375" style="223" customWidth="1"/>
    <col min="307" max="307" width="15.15625" style="223" customWidth="1"/>
    <col min="308" max="308" width="13.26171875" style="223" customWidth="1"/>
    <col min="309" max="309" width="12.578125" style="223" customWidth="1"/>
    <col min="310" max="310" width="13.41796875" style="223" customWidth="1"/>
    <col min="311" max="311" width="12.734375" style="223" customWidth="1"/>
    <col min="312" max="312" width="10.15625" style="223" customWidth="1"/>
    <col min="313" max="313" width="9.62890625" style="223" customWidth="1"/>
    <col min="314" max="314" width="7.83984375" style="223" customWidth="1"/>
    <col min="315" max="315" width="9.62890625" style="223" customWidth="1"/>
    <col min="316" max="316" width="1.1015625" style="223" customWidth="1"/>
    <col min="317" max="512" width="9.62890625" style="223"/>
    <col min="513" max="513" width="22.20703125" style="223" customWidth="1"/>
    <col min="514" max="514" width="15.3125" style="223" customWidth="1"/>
    <col min="515" max="531" width="0" style="223" hidden="1" customWidth="1"/>
    <col min="532" max="532" width="64.26171875" style="223" customWidth="1"/>
    <col min="533" max="533" width="81.62890625" style="223" customWidth="1"/>
    <col min="534" max="534" width="36.9453125" style="223" customWidth="1"/>
    <col min="535" max="535" width="24.47265625" style="223" customWidth="1"/>
    <col min="536" max="536" width="31.9453125" style="223" customWidth="1"/>
    <col min="537" max="538" width="12.05078125" style="223" customWidth="1"/>
    <col min="539" max="539" width="16.1015625" style="223" customWidth="1"/>
    <col min="540" max="540" width="15.83984375" style="223" customWidth="1"/>
    <col min="541" max="541" width="11.5234375" style="223" customWidth="1"/>
    <col min="542" max="542" width="0" style="223" hidden="1" customWidth="1"/>
    <col min="543" max="543" width="21.9453125" style="223" customWidth="1"/>
    <col min="544" max="544" width="24.62890625" style="223" customWidth="1"/>
    <col min="545" max="545" width="19.3671875" style="223" customWidth="1"/>
    <col min="546" max="546" width="20.68359375" style="223" customWidth="1"/>
    <col min="547" max="547" width="10.15625" style="223" customWidth="1"/>
    <col min="548" max="548" width="18.26171875" style="223" customWidth="1"/>
    <col min="549" max="549" width="16.1015625" style="223" customWidth="1"/>
    <col min="550" max="550" width="18.7890625" style="223" customWidth="1"/>
    <col min="551" max="551" width="12.83984375" style="223" customWidth="1"/>
    <col min="552" max="552" width="14.89453125" style="223" customWidth="1"/>
    <col min="553" max="553" width="19.62890625" style="223" customWidth="1"/>
    <col min="554" max="554" width="10.15625" style="223" customWidth="1"/>
    <col min="555" max="555" width="11.20703125" style="223" customWidth="1"/>
    <col min="556" max="561" width="10.15625" style="223" customWidth="1"/>
    <col min="562" max="562" width="12.83984375" style="223" customWidth="1"/>
    <col min="563" max="563" width="15.15625" style="223" customWidth="1"/>
    <col min="564" max="564" width="13.26171875" style="223" customWidth="1"/>
    <col min="565" max="565" width="12.578125" style="223" customWidth="1"/>
    <col min="566" max="566" width="13.41796875" style="223" customWidth="1"/>
    <col min="567" max="567" width="12.734375" style="223" customWidth="1"/>
    <col min="568" max="568" width="10.15625" style="223" customWidth="1"/>
    <col min="569" max="569" width="9.62890625" style="223" customWidth="1"/>
    <col min="570" max="570" width="7.83984375" style="223" customWidth="1"/>
    <col min="571" max="571" width="9.62890625" style="223" customWidth="1"/>
    <col min="572" max="572" width="1.1015625" style="223" customWidth="1"/>
    <col min="573" max="768" width="9.62890625" style="223"/>
    <col min="769" max="769" width="22.20703125" style="223" customWidth="1"/>
    <col min="770" max="770" width="15.3125" style="223" customWidth="1"/>
    <col min="771" max="787" width="0" style="223" hidden="1" customWidth="1"/>
    <col min="788" max="788" width="64.26171875" style="223" customWidth="1"/>
    <col min="789" max="789" width="81.62890625" style="223" customWidth="1"/>
    <col min="790" max="790" width="36.9453125" style="223" customWidth="1"/>
    <col min="791" max="791" width="24.47265625" style="223" customWidth="1"/>
    <col min="792" max="792" width="31.9453125" style="223" customWidth="1"/>
    <col min="793" max="794" width="12.05078125" style="223" customWidth="1"/>
    <col min="795" max="795" width="16.1015625" style="223" customWidth="1"/>
    <col min="796" max="796" width="15.83984375" style="223" customWidth="1"/>
    <col min="797" max="797" width="11.5234375" style="223" customWidth="1"/>
    <col min="798" max="798" width="0" style="223" hidden="1" customWidth="1"/>
    <col min="799" max="799" width="21.9453125" style="223" customWidth="1"/>
    <col min="800" max="800" width="24.62890625" style="223" customWidth="1"/>
    <col min="801" max="801" width="19.3671875" style="223" customWidth="1"/>
    <col min="802" max="802" width="20.68359375" style="223" customWidth="1"/>
    <col min="803" max="803" width="10.15625" style="223" customWidth="1"/>
    <col min="804" max="804" width="18.26171875" style="223" customWidth="1"/>
    <col min="805" max="805" width="16.1015625" style="223" customWidth="1"/>
    <col min="806" max="806" width="18.7890625" style="223" customWidth="1"/>
    <col min="807" max="807" width="12.83984375" style="223" customWidth="1"/>
    <col min="808" max="808" width="14.89453125" style="223" customWidth="1"/>
    <col min="809" max="809" width="19.62890625" style="223" customWidth="1"/>
    <col min="810" max="810" width="10.15625" style="223" customWidth="1"/>
    <col min="811" max="811" width="11.20703125" style="223" customWidth="1"/>
    <col min="812" max="817" width="10.15625" style="223" customWidth="1"/>
    <col min="818" max="818" width="12.83984375" style="223" customWidth="1"/>
    <col min="819" max="819" width="15.15625" style="223" customWidth="1"/>
    <col min="820" max="820" width="13.26171875" style="223" customWidth="1"/>
    <col min="821" max="821" width="12.578125" style="223" customWidth="1"/>
    <col min="822" max="822" width="13.41796875" style="223" customWidth="1"/>
    <col min="823" max="823" width="12.734375" style="223" customWidth="1"/>
    <col min="824" max="824" width="10.15625" style="223" customWidth="1"/>
    <col min="825" max="825" width="9.62890625" style="223" customWidth="1"/>
    <col min="826" max="826" width="7.83984375" style="223" customWidth="1"/>
    <col min="827" max="827" width="9.62890625" style="223" customWidth="1"/>
    <col min="828" max="828" width="1.1015625" style="223" customWidth="1"/>
    <col min="829" max="1024" width="9.62890625" style="223"/>
    <col min="1025" max="1025" width="22.20703125" style="223" customWidth="1"/>
    <col min="1026" max="1026" width="15.3125" style="223" customWidth="1"/>
    <col min="1027" max="1043" width="0" style="223" hidden="1" customWidth="1"/>
    <col min="1044" max="1044" width="64.26171875" style="223" customWidth="1"/>
    <col min="1045" max="1045" width="81.62890625" style="223" customWidth="1"/>
    <col min="1046" max="1046" width="36.9453125" style="223" customWidth="1"/>
    <col min="1047" max="1047" width="24.47265625" style="223" customWidth="1"/>
    <col min="1048" max="1048" width="31.9453125" style="223" customWidth="1"/>
    <col min="1049" max="1050" width="12.05078125" style="223" customWidth="1"/>
    <col min="1051" max="1051" width="16.1015625" style="223" customWidth="1"/>
    <col min="1052" max="1052" width="15.83984375" style="223" customWidth="1"/>
    <col min="1053" max="1053" width="11.5234375" style="223" customWidth="1"/>
    <col min="1054" max="1054" width="0" style="223" hidden="1" customWidth="1"/>
    <col min="1055" max="1055" width="21.9453125" style="223" customWidth="1"/>
    <col min="1056" max="1056" width="24.62890625" style="223" customWidth="1"/>
    <col min="1057" max="1057" width="19.3671875" style="223" customWidth="1"/>
    <col min="1058" max="1058" width="20.68359375" style="223" customWidth="1"/>
    <col min="1059" max="1059" width="10.15625" style="223" customWidth="1"/>
    <col min="1060" max="1060" width="18.26171875" style="223" customWidth="1"/>
    <col min="1061" max="1061" width="16.1015625" style="223" customWidth="1"/>
    <col min="1062" max="1062" width="18.7890625" style="223" customWidth="1"/>
    <col min="1063" max="1063" width="12.83984375" style="223" customWidth="1"/>
    <col min="1064" max="1064" width="14.89453125" style="223" customWidth="1"/>
    <col min="1065" max="1065" width="19.62890625" style="223" customWidth="1"/>
    <col min="1066" max="1066" width="10.15625" style="223" customWidth="1"/>
    <col min="1067" max="1067" width="11.20703125" style="223" customWidth="1"/>
    <col min="1068" max="1073" width="10.15625" style="223" customWidth="1"/>
    <col min="1074" max="1074" width="12.83984375" style="223" customWidth="1"/>
    <col min="1075" max="1075" width="15.15625" style="223" customWidth="1"/>
    <col min="1076" max="1076" width="13.26171875" style="223" customWidth="1"/>
    <col min="1077" max="1077" width="12.578125" style="223" customWidth="1"/>
    <col min="1078" max="1078" width="13.41796875" style="223" customWidth="1"/>
    <col min="1079" max="1079" width="12.734375" style="223" customWidth="1"/>
    <col min="1080" max="1080" width="10.15625" style="223" customWidth="1"/>
    <col min="1081" max="1081" width="9.62890625" style="223" customWidth="1"/>
    <col min="1082" max="1082" width="7.83984375" style="223" customWidth="1"/>
    <col min="1083" max="1083" width="9.62890625" style="223" customWidth="1"/>
    <col min="1084" max="1084" width="1.1015625" style="223" customWidth="1"/>
    <col min="1085" max="1280" width="9.62890625" style="223"/>
    <col min="1281" max="1281" width="22.20703125" style="223" customWidth="1"/>
    <col min="1282" max="1282" width="15.3125" style="223" customWidth="1"/>
    <col min="1283" max="1299" width="0" style="223" hidden="1" customWidth="1"/>
    <col min="1300" max="1300" width="64.26171875" style="223" customWidth="1"/>
    <col min="1301" max="1301" width="81.62890625" style="223" customWidth="1"/>
    <col min="1302" max="1302" width="36.9453125" style="223" customWidth="1"/>
    <col min="1303" max="1303" width="24.47265625" style="223" customWidth="1"/>
    <col min="1304" max="1304" width="31.9453125" style="223" customWidth="1"/>
    <col min="1305" max="1306" width="12.05078125" style="223" customWidth="1"/>
    <col min="1307" max="1307" width="16.1015625" style="223" customWidth="1"/>
    <col min="1308" max="1308" width="15.83984375" style="223" customWidth="1"/>
    <col min="1309" max="1309" width="11.5234375" style="223" customWidth="1"/>
    <col min="1310" max="1310" width="0" style="223" hidden="1" customWidth="1"/>
    <col min="1311" max="1311" width="21.9453125" style="223" customWidth="1"/>
    <col min="1312" max="1312" width="24.62890625" style="223" customWidth="1"/>
    <col min="1313" max="1313" width="19.3671875" style="223" customWidth="1"/>
    <col min="1314" max="1314" width="20.68359375" style="223" customWidth="1"/>
    <col min="1315" max="1315" width="10.15625" style="223" customWidth="1"/>
    <col min="1316" max="1316" width="18.26171875" style="223" customWidth="1"/>
    <col min="1317" max="1317" width="16.1015625" style="223" customWidth="1"/>
    <col min="1318" max="1318" width="18.7890625" style="223" customWidth="1"/>
    <col min="1319" max="1319" width="12.83984375" style="223" customWidth="1"/>
    <col min="1320" max="1320" width="14.89453125" style="223" customWidth="1"/>
    <col min="1321" max="1321" width="19.62890625" style="223" customWidth="1"/>
    <col min="1322" max="1322" width="10.15625" style="223" customWidth="1"/>
    <col min="1323" max="1323" width="11.20703125" style="223" customWidth="1"/>
    <col min="1324" max="1329" width="10.15625" style="223" customWidth="1"/>
    <col min="1330" max="1330" width="12.83984375" style="223" customWidth="1"/>
    <col min="1331" max="1331" width="15.15625" style="223" customWidth="1"/>
    <col min="1332" max="1332" width="13.26171875" style="223" customWidth="1"/>
    <col min="1333" max="1333" width="12.578125" style="223" customWidth="1"/>
    <col min="1334" max="1334" width="13.41796875" style="223" customWidth="1"/>
    <col min="1335" max="1335" width="12.734375" style="223" customWidth="1"/>
    <col min="1336" max="1336" width="10.15625" style="223" customWidth="1"/>
    <col min="1337" max="1337" width="9.62890625" style="223" customWidth="1"/>
    <col min="1338" max="1338" width="7.83984375" style="223" customWidth="1"/>
    <col min="1339" max="1339" width="9.62890625" style="223" customWidth="1"/>
    <col min="1340" max="1340" width="1.1015625" style="223" customWidth="1"/>
    <col min="1341" max="1536" width="9.62890625" style="223"/>
    <col min="1537" max="1537" width="22.20703125" style="223" customWidth="1"/>
    <col min="1538" max="1538" width="15.3125" style="223" customWidth="1"/>
    <col min="1539" max="1555" width="0" style="223" hidden="1" customWidth="1"/>
    <col min="1556" max="1556" width="64.26171875" style="223" customWidth="1"/>
    <col min="1557" max="1557" width="81.62890625" style="223" customWidth="1"/>
    <col min="1558" max="1558" width="36.9453125" style="223" customWidth="1"/>
    <col min="1559" max="1559" width="24.47265625" style="223" customWidth="1"/>
    <col min="1560" max="1560" width="31.9453125" style="223" customWidth="1"/>
    <col min="1561" max="1562" width="12.05078125" style="223" customWidth="1"/>
    <col min="1563" max="1563" width="16.1015625" style="223" customWidth="1"/>
    <col min="1564" max="1564" width="15.83984375" style="223" customWidth="1"/>
    <col min="1565" max="1565" width="11.5234375" style="223" customWidth="1"/>
    <col min="1566" max="1566" width="0" style="223" hidden="1" customWidth="1"/>
    <col min="1567" max="1567" width="21.9453125" style="223" customWidth="1"/>
    <col min="1568" max="1568" width="24.62890625" style="223" customWidth="1"/>
    <col min="1569" max="1569" width="19.3671875" style="223" customWidth="1"/>
    <col min="1570" max="1570" width="20.68359375" style="223" customWidth="1"/>
    <col min="1571" max="1571" width="10.15625" style="223" customWidth="1"/>
    <col min="1572" max="1572" width="18.26171875" style="223" customWidth="1"/>
    <col min="1573" max="1573" width="16.1015625" style="223" customWidth="1"/>
    <col min="1574" max="1574" width="18.7890625" style="223" customWidth="1"/>
    <col min="1575" max="1575" width="12.83984375" style="223" customWidth="1"/>
    <col min="1576" max="1576" width="14.89453125" style="223" customWidth="1"/>
    <col min="1577" max="1577" width="19.62890625" style="223" customWidth="1"/>
    <col min="1578" max="1578" width="10.15625" style="223" customWidth="1"/>
    <col min="1579" max="1579" width="11.20703125" style="223" customWidth="1"/>
    <col min="1580" max="1585" width="10.15625" style="223" customWidth="1"/>
    <col min="1586" max="1586" width="12.83984375" style="223" customWidth="1"/>
    <col min="1587" max="1587" width="15.15625" style="223" customWidth="1"/>
    <col min="1588" max="1588" width="13.26171875" style="223" customWidth="1"/>
    <col min="1589" max="1589" width="12.578125" style="223" customWidth="1"/>
    <col min="1590" max="1590" width="13.41796875" style="223" customWidth="1"/>
    <col min="1591" max="1591" width="12.734375" style="223" customWidth="1"/>
    <col min="1592" max="1592" width="10.15625" style="223" customWidth="1"/>
    <col min="1593" max="1593" width="9.62890625" style="223" customWidth="1"/>
    <col min="1594" max="1594" width="7.83984375" style="223" customWidth="1"/>
    <col min="1595" max="1595" width="9.62890625" style="223" customWidth="1"/>
    <col min="1596" max="1596" width="1.1015625" style="223" customWidth="1"/>
    <col min="1597" max="1792" width="9.62890625" style="223"/>
    <col min="1793" max="1793" width="22.20703125" style="223" customWidth="1"/>
    <col min="1794" max="1794" width="15.3125" style="223" customWidth="1"/>
    <col min="1795" max="1811" width="0" style="223" hidden="1" customWidth="1"/>
    <col min="1812" max="1812" width="64.26171875" style="223" customWidth="1"/>
    <col min="1813" max="1813" width="81.62890625" style="223" customWidth="1"/>
    <col min="1814" max="1814" width="36.9453125" style="223" customWidth="1"/>
    <col min="1815" max="1815" width="24.47265625" style="223" customWidth="1"/>
    <col min="1816" max="1816" width="31.9453125" style="223" customWidth="1"/>
    <col min="1817" max="1818" width="12.05078125" style="223" customWidth="1"/>
    <col min="1819" max="1819" width="16.1015625" style="223" customWidth="1"/>
    <col min="1820" max="1820" width="15.83984375" style="223" customWidth="1"/>
    <col min="1821" max="1821" width="11.5234375" style="223" customWidth="1"/>
    <col min="1822" max="1822" width="0" style="223" hidden="1" customWidth="1"/>
    <col min="1823" max="1823" width="21.9453125" style="223" customWidth="1"/>
    <col min="1824" max="1824" width="24.62890625" style="223" customWidth="1"/>
    <col min="1825" max="1825" width="19.3671875" style="223" customWidth="1"/>
    <col min="1826" max="1826" width="20.68359375" style="223" customWidth="1"/>
    <col min="1827" max="1827" width="10.15625" style="223" customWidth="1"/>
    <col min="1828" max="1828" width="18.26171875" style="223" customWidth="1"/>
    <col min="1829" max="1829" width="16.1015625" style="223" customWidth="1"/>
    <col min="1830" max="1830" width="18.7890625" style="223" customWidth="1"/>
    <col min="1831" max="1831" width="12.83984375" style="223" customWidth="1"/>
    <col min="1832" max="1832" width="14.89453125" style="223" customWidth="1"/>
    <col min="1833" max="1833" width="19.62890625" style="223" customWidth="1"/>
    <col min="1834" max="1834" width="10.15625" style="223" customWidth="1"/>
    <col min="1835" max="1835" width="11.20703125" style="223" customWidth="1"/>
    <col min="1836" max="1841" width="10.15625" style="223" customWidth="1"/>
    <col min="1842" max="1842" width="12.83984375" style="223" customWidth="1"/>
    <col min="1843" max="1843" width="15.15625" style="223" customWidth="1"/>
    <col min="1844" max="1844" width="13.26171875" style="223" customWidth="1"/>
    <col min="1845" max="1845" width="12.578125" style="223" customWidth="1"/>
    <col min="1846" max="1846" width="13.41796875" style="223" customWidth="1"/>
    <col min="1847" max="1847" width="12.734375" style="223" customWidth="1"/>
    <col min="1848" max="1848" width="10.15625" style="223" customWidth="1"/>
    <col min="1849" max="1849" width="9.62890625" style="223" customWidth="1"/>
    <col min="1850" max="1850" width="7.83984375" style="223" customWidth="1"/>
    <col min="1851" max="1851" width="9.62890625" style="223" customWidth="1"/>
    <col min="1852" max="1852" width="1.1015625" style="223" customWidth="1"/>
    <col min="1853" max="2048" width="9.62890625" style="223"/>
    <col min="2049" max="2049" width="22.20703125" style="223" customWidth="1"/>
    <col min="2050" max="2050" width="15.3125" style="223" customWidth="1"/>
    <col min="2051" max="2067" width="0" style="223" hidden="1" customWidth="1"/>
    <col min="2068" max="2068" width="64.26171875" style="223" customWidth="1"/>
    <col min="2069" max="2069" width="81.62890625" style="223" customWidth="1"/>
    <col min="2070" max="2070" width="36.9453125" style="223" customWidth="1"/>
    <col min="2071" max="2071" width="24.47265625" style="223" customWidth="1"/>
    <col min="2072" max="2072" width="31.9453125" style="223" customWidth="1"/>
    <col min="2073" max="2074" width="12.05078125" style="223" customWidth="1"/>
    <col min="2075" max="2075" width="16.1015625" style="223" customWidth="1"/>
    <col min="2076" max="2076" width="15.83984375" style="223" customWidth="1"/>
    <col min="2077" max="2077" width="11.5234375" style="223" customWidth="1"/>
    <col min="2078" max="2078" width="0" style="223" hidden="1" customWidth="1"/>
    <col min="2079" max="2079" width="21.9453125" style="223" customWidth="1"/>
    <col min="2080" max="2080" width="24.62890625" style="223" customWidth="1"/>
    <col min="2081" max="2081" width="19.3671875" style="223" customWidth="1"/>
    <col min="2082" max="2082" width="20.68359375" style="223" customWidth="1"/>
    <col min="2083" max="2083" width="10.15625" style="223" customWidth="1"/>
    <col min="2084" max="2084" width="18.26171875" style="223" customWidth="1"/>
    <col min="2085" max="2085" width="16.1015625" style="223" customWidth="1"/>
    <col min="2086" max="2086" width="18.7890625" style="223" customWidth="1"/>
    <col min="2087" max="2087" width="12.83984375" style="223" customWidth="1"/>
    <col min="2088" max="2088" width="14.89453125" style="223" customWidth="1"/>
    <col min="2089" max="2089" width="19.62890625" style="223" customWidth="1"/>
    <col min="2090" max="2090" width="10.15625" style="223" customWidth="1"/>
    <col min="2091" max="2091" width="11.20703125" style="223" customWidth="1"/>
    <col min="2092" max="2097" width="10.15625" style="223" customWidth="1"/>
    <col min="2098" max="2098" width="12.83984375" style="223" customWidth="1"/>
    <col min="2099" max="2099" width="15.15625" style="223" customWidth="1"/>
    <col min="2100" max="2100" width="13.26171875" style="223" customWidth="1"/>
    <col min="2101" max="2101" width="12.578125" style="223" customWidth="1"/>
    <col min="2102" max="2102" width="13.41796875" style="223" customWidth="1"/>
    <col min="2103" max="2103" width="12.734375" style="223" customWidth="1"/>
    <col min="2104" max="2104" width="10.15625" style="223" customWidth="1"/>
    <col min="2105" max="2105" width="9.62890625" style="223" customWidth="1"/>
    <col min="2106" max="2106" width="7.83984375" style="223" customWidth="1"/>
    <col min="2107" max="2107" width="9.62890625" style="223" customWidth="1"/>
    <col min="2108" max="2108" width="1.1015625" style="223" customWidth="1"/>
    <col min="2109" max="2304" width="9.62890625" style="223"/>
    <col min="2305" max="2305" width="22.20703125" style="223" customWidth="1"/>
    <col min="2306" max="2306" width="15.3125" style="223" customWidth="1"/>
    <col min="2307" max="2323" width="0" style="223" hidden="1" customWidth="1"/>
    <col min="2324" max="2324" width="64.26171875" style="223" customWidth="1"/>
    <col min="2325" max="2325" width="81.62890625" style="223" customWidth="1"/>
    <col min="2326" max="2326" width="36.9453125" style="223" customWidth="1"/>
    <col min="2327" max="2327" width="24.47265625" style="223" customWidth="1"/>
    <col min="2328" max="2328" width="31.9453125" style="223" customWidth="1"/>
    <col min="2329" max="2330" width="12.05078125" style="223" customWidth="1"/>
    <col min="2331" max="2331" width="16.1015625" style="223" customWidth="1"/>
    <col min="2332" max="2332" width="15.83984375" style="223" customWidth="1"/>
    <col min="2333" max="2333" width="11.5234375" style="223" customWidth="1"/>
    <col min="2334" max="2334" width="0" style="223" hidden="1" customWidth="1"/>
    <col min="2335" max="2335" width="21.9453125" style="223" customWidth="1"/>
    <col min="2336" max="2336" width="24.62890625" style="223" customWidth="1"/>
    <col min="2337" max="2337" width="19.3671875" style="223" customWidth="1"/>
    <col min="2338" max="2338" width="20.68359375" style="223" customWidth="1"/>
    <col min="2339" max="2339" width="10.15625" style="223" customWidth="1"/>
    <col min="2340" max="2340" width="18.26171875" style="223" customWidth="1"/>
    <col min="2341" max="2341" width="16.1015625" style="223" customWidth="1"/>
    <col min="2342" max="2342" width="18.7890625" style="223" customWidth="1"/>
    <col min="2343" max="2343" width="12.83984375" style="223" customWidth="1"/>
    <col min="2344" max="2344" width="14.89453125" style="223" customWidth="1"/>
    <col min="2345" max="2345" width="19.62890625" style="223" customWidth="1"/>
    <col min="2346" max="2346" width="10.15625" style="223" customWidth="1"/>
    <col min="2347" max="2347" width="11.20703125" style="223" customWidth="1"/>
    <col min="2348" max="2353" width="10.15625" style="223" customWidth="1"/>
    <col min="2354" max="2354" width="12.83984375" style="223" customWidth="1"/>
    <col min="2355" max="2355" width="15.15625" style="223" customWidth="1"/>
    <col min="2356" max="2356" width="13.26171875" style="223" customWidth="1"/>
    <col min="2357" max="2357" width="12.578125" style="223" customWidth="1"/>
    <col min="2358" max="2358" width="13.41796875" style="223" customWidth="1"/>
    <col min="2359" max="2359" width="12.734375" style="223" customWidth="1"/>
    <col min="2360" max="2360" width="10.15625" style="223" customWidth="1"/>
    <col min="2361" max="2361" width="9.62890625" style="223" customWidth="1"/>
    <col min="2362" max="2362" width="7.83984375" style="223" customWidth="1"/>
    <col min="2363" max="2363" width="9.62890625" style="223" customWidth="1"/>
    <col min="2364" max="2364" width="1.1015625" style="223" customWidth="1"/>
    <col min="2365" max="2560" width="9.62890625" style="223"/>
    <col min="2561" max="2561" width="22.20703125" style="223" customWidth="1"/>
    <col min="2562" max="2562" width="15.3125" style="223" customWidth="1"/>
    <col min="2563" max="2579" width="0" style="223" hidden="1" customWidth="1"/>
    <col min="2580" max="2580" width="64.26171875" style="223" customWidth="1"/>
    <col min="2581" max="2581" width="81.62890625" style="223" customWidth="1"/>
    <col min="2582" max="2582" width="36.9453125" style="223" customWidth="1"/>
    <col min="2583" max="2583" width="24.47265625" style="223" customWidth="1"/>
    <col min="2584" max="2584" width="31.9453125" style="223" customWidth="1"/>
    <col min="2585" max="2586" width="12.05078125" style="223" customWidth="1"/>
    <col min="2587" max="2587" width="16.1015625" style="223" customWidth="1"/>
    <col min="2588" max="2588" width="15.83984375" style="223" customWidth="1"/>
    <col min="2589" max="2589" width="11.5234375" style="223" customWidth="1"/>
    <col min="2590" max="2590" width="0" style="223" hidden="1" customWidth="1"/>
    <col min="2591" max="2591" width="21.9453125" style="223" customWidth="1"/>
    <col min="2592" max="2592" width="24.62890625" style="223" customWidth="1"/>
    <col min="2593" max="2593" width="19.3671875" style="223" customWidth="1"/>
    <col min="2594" max="2594" width="20.68359375" style="223" customWidth="1"/>
    <col min="2595" max="2595" width="10.15625" style="223" customWidth="1"/>
    <col min="2596" max="2596" width="18.26171875" style="223" customWidth="1"/>
    <col min="2597" max="2597" width="16.1015625" style="223" customWidth="1"/>
    <col min="2598" max="2598" width="18.7890625" style="223" customWidth="1"/>
    <col min="2599" max="2599" width="12.83984375" style="223" customWidth="1"/>
    <col min="2600" max="2600" width="14.89453125" style="223" customWidth="1"/>
    <col min="2601" max="2601" width="19.62890625" style="223" customWidth="1"/>
    <col min="2602" max="2602" width="10.15625" style="223" customWidth="1"/>
    <col min="2603" max="2603" width="11.20703125" style="223" customWidth="1"/>
    <col min="2604" max="2609" width="10.15625" style="223" customWidth="1"/>
    <col min="2610" max="2610" width="12.83984375" style="223" customWidth="1"/>
    <col min="2611" max="2611" width="15.15625" style="223" customWidth="1"/>
    <col min="2612" max="2612" width="13.26171875" style="223" customWidth="1"/>
    <col min="2613" max="2613" width="12.578125" style="223" customWidth="1"/>
    <col min="2614" max="2614" width="13.41796875" style="223" customWidth="1"/>
    <col min="2615" max="2615" width="12.734375" style="223" customWidth="1"/>
    <col min="2616" max="2616" width="10.15625" style="223" customWidth="1"/>
    <col min="2617" max="2617" width="9.62890625" style="223" customWidth="1"/>
    <col min="2618" max="2618" width="7.83984375" style="223" customWidth="1"/>
    <col min="2619" max="2619" width="9.62890625" style="223" customWidth="1"/>
    <col min="2620" max="2620" width="1.1015625" style="223" customWidth="1"/>
    <col min="2621" max="2816" width="9.62890625" style="223"/>
    <col min="2817" max="2817" width="22.20703125" style="223" customWidth="1"/>
    <col min="2818" max="2818" width="15.3125" style="223" customWidth="1"/>
    <col min="2819" max="2835" width="0" style="223" hidden="1" customWidth="1"/>
    <col min="2836" max="2836" width="64.26171875" style="223" customWidth="1"/>
    <col min="2837" max="2837" width="81.62890625" style="223" customWidth="1"/>
    <col min="2838" max="2838" width="36.9453125" style="223" customWidth="1"/>
    <col min="2839" max="2839" width="24.47265625" style="223" customWidth="1"/>
    <col min="2840" max="2840" width="31.9453125" style="223" customWidth="1"/>
    <col min="2841" max="2842" width="12.05078125" style="223" customWidth="1"/>
    <col min="2843" max="2843" width="16.1015625" style="223" customWidth="1"/>
    <col min="2844" max="2844" width="15.83984375" style="223" customWidth="1"/>
    <col min="2845" max="2845" width="11.5234375" style="223" customWidth="1"/>
    <col min="2846" max="2846" width="0" style="223" hidden="1" customWidth="1"/>
    <col min="2847" max="2847" width="21.9453125" style="223" customWidth="1"/>
    <col min="2848" max="2848" width="24.62890625" style="223" customWidth="1"/>
    <col min="2849" max="2849" width="19.3671875" style="223" customWidth="1"/>
    <col min="2850" max="2850" width="20.68359375" style="223" customWidth="1"/>
    <col min="2851" max="2851" width="10.15625" style="223" customWidth="1"/>
    <col min="2852" max="2852" width="18.26171875" style="223" customWidth="1"/>
    <col min="2853" max="2853" width="16.1015625" style="223" customWidth="1"/>
    <col min="2854" max="2854" width="18.7890625" style="223" customWidth="1"/>
    <col min="2855" max="2855" width="12.83984375" style="223" customWidth="1"/>
    <col min="2856" max="2856" width="14.89453125" style="223" customWidth="1"/>
    <col min="2857" max="2857" width="19.62890625" style="223" customWidth="1"/>
    <col min="2858" max="2858" width="10.15625" style="223" customWidth="1"/>
    <col min="2859" max="2859" width="11.20703125" style="223" customWidth="1"/>
    <col min="2860" max="2865" width="10.15625" style="223" customWidth="1"/>
    <col min="2866" max="2866" width="12.83984375" style="223" customWidth="1"/>
    <col min="2867" max="2867" width="15.15625" style="223" customWidth="1"/>
    <col min="2868" max="2868" width="13.26171875" style="223" customWidth="1"/>
    <col min="2869" max="2869" width="12.578125" style="223" customWidth="1"/>
    <col min="2870" max="2870" width="13.41796875" style="223" customWidth="1"/>
    <col min="2871" max="2871" width="12.734375" style="223" customWidth="1"/>
    <col min="2872" max="2872" width="10.15625" style="223" customWidth="1"/>
    <col min="2873" max="2873" width="9.62890625" style="223" customWidth="1"/>
    <col min="2874" max="2874" width="7.83984375" style="223" customWidth="1"/>
    <col min="2875" max="2875" width="9.62890625" style="223" customWidth="1"/>
    <col min="2876" max="2876" width="1.1015625" style="223" customWidth="1"/>
    <col min="2877" max="3072" width="9.62890625" style="223"/>
    <col min="3073" max="3073" width="22.20703125" style="223" customWidth="1"/>
    <col min="3074" max="3074" width="15.3125" style="223" customWidth="1"/>
    <col min="3075" max="3091" width="0" style="223" hidden="1" customWidth="1"/>
    <col min="3092" max="3092" width="64.26171875" style="223" customWidth="1"/>
    <col min="3093" max="3093" width="81.62890625" style="223" customWidth="1"/>
    <col min="3094" max="3094" width="36.9453125" style="223" customWidth="1"/>
    <col min="3095" max="3095" width="24.47265625" style="223" customWidth="1"/>
    <col min="3096" max="3096" width="31.9453125" style="223" customWidth="1"/>
    <col min="3097" max="3098" width="12.05078125" style="223" customWidth="1"/>
    <col min="3099" max="3099" width="16.1015625" style="223" customWidth="1"/>
    <col min="3100" max="3100" width="15.83984375" style="223" customWidth="1"/>
    <col min="3101" max="3101" width="11.5234375" style="223" customWidth="1"/>
    <col min="3102" max="3102" width="0" style="223" hidden="1" customWidth="1"/>
    <col min="3103" max="3103" width="21.9453125" style="223" customWidth="1"/>
    <col min="3104" max="3104" width="24.62890625" style="223" customWidth="1"/>
    <col min="3105" max="3105" width="19.3671875" style="223" customWidth="1"/>
    <col min="3106" max="3106" width="20.68359375" style="223" customWidth="1"/>
    <col min="3107" max="3107" width="10.15625" style="223" customWidth="1"/>
    <col min="3108" max="3108" width="18.26171875" style="223" customWidth="1"/>
    <col min="3109" max="3109" width="16.1015625" style="223" customWidth="1"/>
    <col min="3110" max="3110" width="18.7890625" style="223" customWidth="1"/>
    <col min="3111" max="3111" width="12.83984375" style="223" customWidth="1"/>
    <col min="3112" max="3112" width="14.89453125" style="223" customWidth="1"/>
    <col min="3113" max="3113" width="19.62890625" style="223" customWidth="1"/>
    <col min="3114" max="3114" width="10.15625" style="223" customWidth="1"/>
    <col min="3115" max="3115" width="11.20703125" style="223" customWidth="1"/>
    <col min="3116" max="3121" width="10.15625" style="223" customWidth="1"/>
    <col min="3122" max="3122" width="12.83984375" style="223" customWidth="1"/>
    <col min="3123" max="3123" width="15.15625" style="223" customWidth="1"/>
    <col min="3124" max="3124" width="13.26171875" style="223" customWidth="1"/>
    <col min="3125" max="3125" width="12.578125" style="223" customWidth="1"/>
    <col min="3126" max="3126" width="13.41796875" style="223" customWidth="1"/>
    <col min="3127" max="3127" width="12.734375" style="223" customWidth="1"/>
    <col min="3128" max="3128" width="10.15625" style="223" customWidth="1"/>
    <col min="3129" max="3129" width="9.62890625" style="223" customWidth="1"/>
    <col min="3130" max="3130" width="7.83984375" style="223" customWidth="1"/>
    <col min="3131" max="3131" width="9.62890625" style="223" customWidth="1"/>
    <col min="3132" max="3132" width="1.1015625" style="223" customWidth="1"/>
    <col min="3133" max="3328" width="9.62890625" style="223"/>
    <col min="3329" max="3329" width="22.20703125" style="223" customWidth="1"/>
    <col min="3330" max="3330" width="15.3125" style="223" customWidth="1"/>
    <col min="3331" max="3347" width="0" style="223" hidden="1" customWidth="1"/>
    <col min="3348" max="3348" width="64.26171875" style="223" customWidth="1"/>
    <col min="3349" max="3349" width="81.62890625" style="223" customWidth="1"/>
    <col min="3350" max="3350" width="36.9453125" style="223" customWidth="1"/>
    <col min="3351" max="3351" width="24.47265625" style="223" customWidth="1"/>
    <col min="3352" max="3352" width="31.9453125" style="223" customWidth="1"/>
    <col min="3353" max="3354" width="12.05078125" style="223" customWidth="1"/>
    <col min="3355" max="3355" width="16.1015625" style="223" customWidth="1"/>
    <col min="3356" max="3356" width="15.83984375" style="223" customWidth="1"/>
    <col min="3357" max="3357" width="11.5234375" style="223" customWidth="1"/>
    <col min="3358" max="3358" width="0" style="223" hidden="1" customWidth="1"/>
    <col min="3359" max="3359" width="21.9453125" style="223" customWidth="1"/>
    <col min="3360" max="3360" width="24.62890625" style="223" customWidth="1"/>
    <col min="3361" max="3361" width="19.3671875" style="223" customWidth="1"/>
    <col min="3362" max="3362" width="20.68359375" style="223" customWidth="1"/>
    <col min="3363" max="3363" width="10.15625" style="223" customWidth="1"/>
    <col min="3364" max="3364" width="18.26171875" style="223" customWidth="1"/>
    <col min="3365" max="3365" width="16.1015625" style="223" customWidth="1"/>
    <col min="3366" max="3366" width="18.7890625" style="223" customWidth="1"/>
    <col min="3367" max="3367" width="12.83984375" style="223" customWidth="1"/>
    <col min="3368" max="3368" width="14.89453125" style="223" customWidth="1"/>
    <col min="3369" max="3369" width="19.62890625" style="223" customWidth="1"/>
    <col min="3370" max="3370" width="10.15625" style="223" customWidth="1"/>
    <col min="3371" max="3371" width="11.20703125" style="223" customWidth="1"/>
    <col min="3372" max="3377" width="10.15625" style="223" customWidth="1"/>
    <col min="3378" max="3378" width="12.83984375" style="223" customWidth="1"/>
    <col min="3379" max="3379" width="15.15625" style="223" customWidth="1"/>
    <col min="3380" max="3380" width="13.26171875" style="223" customWidth="1"/>
    <col min="3381" max="3381" width="12.578125" style="223" customWidth="1"/>
    <col min="3382" max="3382" width="13.41796875" style="223" customWidth="1"/>
    <col min="3383" max="3383" width="12.734375" style="223" customWidth="1"/>
    <col min="3384" max="3384" width="10.15625" style="223" customWidth="1"/>
    <col min="3385" max="3385" width="9.62890625" style="223" customWidth="1"/>
    <col min="3386" max="3386" width="7.83984375" style="223" customWidth="1"/>
    <col min="3387" max="3387" width="9.62890625" style="223" customWidth="1"/>
    <col min="3388" max="3388" width="1.1015625" style="223" customWidth="1"/>
    <col min="3389" max="3584" width="9.62890625" style="223"/>
    <col min="3585" max="3585" width="22.20703125" style="223" customWidth="1"/>
    <col min="3586" max="3586" width="15.3125" style="223" customWidth="1"/>
    <col min="3587" max="3603" width="0" style="223" hidden="1" customWidth="1"/>
    <col min="3604" max="3604" width="64.26171875" style="223" customWidth="1"/>
    <col min="3605" max="3605" width="81.62890625" style="223" customWidth="1"/>
    <col min="3606" max="3606" width="36.9453125" style="223" customWidth="1"/>
    <col min="3607" max="3607" width="24.47265625" style="223" customWidth="1"/>
    <col min="3608" max="3608" width="31.9453125" style="223" customWidth="1"/>
    <col min="3609" max="3610" width="12.05078125" style="223" customWidth="1"/>
    <col min="3611" max="3611" width="16.1015625" style="223" customWidth="1"/>
    <col min="3612" max="3612" width="15.83984375" style="223" customWidth="1"/>
    <col min="3613" max="3613" width="11.5234375" style="223" customWidth="1"/>
    <col min="3614" max="3614" width="0" style="223" hidden="1" customWidth="1"/>
    <col min="3615" max="3615" width="21.9453125" style="223" customWidth="1"/>
    <col min="3616" max="3616" width="24.62890625" style="223" customWidth="1"/>
    <col min="3617" max="3617" width="19.3671875" style="223" customWidth="1"/>
    <col min="3618" max="3618" width="20.68359375" style="223" customWidth="1"/>
    <col min="3619" max="3619" width="10.15625" style="223" customWidth="1"/>
    <col min="3620" max="3620" width="18.26171875" style="223" customWidth="1"/>
    <col min="3621" max="3621" width="16.1015625" style="223" customWidth="1"/>
    <col min="3622" max="3622" width="18.7890625" style="223" customWidth="1"/>
    <col min="3623" max="3623" width="12.83984375" style="223" customWidth="1"/>
    <col min="3624" max="3624" width="14.89453125" style="223" customWidth="1"/>
    <col min="3625" max="3625" width="19.62890625" style="223" customWidth="1"/>
    <col min="3626" max="3626" width="10.15625" style="223" customWidth="1"/>
    <col min="3627" max="3627" width="11.20703125" style="223" customWidth="1"/>
    <col min="3628" max="3633" width="10.15625" style="223" customWidth="1"/>
    <col min="3634" max="3634" width="12.83984375" style="223" customWidth="1"/>
    <col min="3635" max="3635" width="15.15625" style="223" customWidth="1"/>
    <col min="3636" max="3636" width="13.26171875" style="223" customWidth="1"/>
    <col min="3637" max="3637" width="12.578125" style="223" customWidth="1"/>
    <col min="3638" max="3638" width="13.41796875" style="223" customWidth="1"/>
    <col min="3639" max="3639" width="12.734375" style="223" customWidth="1"/>
    <col min="3640" max="3640" width="10.15625" style="223" customWidth="1"/>
    <col min="3641" max="3641" width="9.62890625" style="223" customWidth="1"/>
    <col min="3642" max="3642" width="7.83984375" style="223" customWidth="1"/>
    <col min="3643" max="3643" width="9.62890625" style="223" customWidth="1"/>
    <col min="3644" max="3644" width="1.1015625" style="223" customWidth="1"/>
    <col min="3645" max="3840" width="9.62890625" style="223"/>
    <col min="3841" max="3841" width="22.20703125" style="223" customWidth="1"/>
    <col min="3842" max="3842" width="15.3125" style="223" customWidth="1"/>
    <col min="3843" max="3859" width="0" style="223" hidden="1" customWidth="1"/>
    <col min="3860" max="3860" width="64.26171875" style="223" customWidth="1"/>
    <col min="3861" max="3861" width="81.62890625" style="223" customWidth="1"/>
    <col min="3862" max="3862" width="36.9453125" style="223" customWidth="1"/>
    <col min="3863" max="3863" width="24.47265625" style="223" customWidth="1"/>
    <col min="3864" max="3864" width="31.9453125" style="223" customWidth="1"/>
    <col min="3865" max="3866" width="12.05078125" style="223" customWidth="1"/>
    <col min="3867" max="3867" width="16.1015625" style="223" customWidth="1"/>
    <col min="3868" max="3868" width="15.83984375" style="223" customWidth="1"/>
    <col min="3869" max="3869" width="11.5234375" style="223" customWidth="1"/>
    <col min="3870" max="3870" width="0" style="223" hidden="1" customWidth="1"/>
    <col min="3871" max="3871" width="21.9453125" style="223" customWidth="1"/>
    <col min="3872" max="3872" width="24.62890625" style="223" customWidth="1"/>
    <col min="3873" max="3873" width="19.3671875" style="223" customWidth="1"/>
    <col min="3874" max="3874" width="20.68359375" style="223" customWidth="1"/>
    <col min="3875" max="3875" width="10.15625" style="223" customWidth="1"/>
    <col min="3876" max="3876" width="18.26171875" style="223" customWidth="1"/>
    <col min="3877" max="3877" width="16.1015625" style="223" customWidth="1"/>
    <col min="3878" max="3878" width="18.7890625" style="223" customWidth="1"/>
    <col min="3879" max="3879" width="12.83984375" style="223" customWidth="1"/>
    <col min="3880" max="3880" width="14.89453125" style="223" customWidth="1"/>
    <col min="3881" max="3881" width="19.62890625" style="223" customWidth="1"/>
    <col min="3882" max="3882" width="10.15625" style="223" customWidth="1"/>
    <col min="3883" max="3883" width="11.20703125" style="223" customWidth="1"/>
    <col min="3884" max="3889" width="10.15625" style="223" customWidth="1"/>
    <col min="3890" max="3890" width="12.83984375" style="223" customWidth="1"/>
    <col min="3891" max="3891" width="15.15625" style="223" customWidth="1"/>
    <col min="3892" max="3892" width="13.26171875" style="223" customWidth="1"/>
    <col min="3893" max="3893" width="12.578125" style="223" customWidth="1"/>
    <col min="3894" max="3894" width="13.41796875" style="223" customWidth="1"/>
    <col min="3895" max="3895" width="12.734375" style="223" customWidth="1"/>
    <col min="3896" max="3896" width="10.15625" style="223" customWidth="1"/>
    <col min="3897" max="3897" width="9.62890625" style="223" customWidth="1"/>
    <col min="3898" max="3898" width="7.83984375" style="223" customWidth="1"/>
    <col min="3899" max="3899" width="9.62890625" style="223" customWidth="1"/>
    <col min="3900" max="3900" width="1.1015625" style="223" customWidth="1"/>
    <col min="3901" max="4096" width="9.62890625" style="223"/>
    <col min="4097" max="4097" width="22.20703125" style="223" customWidth="1"/>
    <col min="4098" max="4098" width="15.3125" style="223" customWidth="1"/>
    <col min="4099" max="4115" width="0" style="223" hidden="1" customWidth="1"/>
    <col min="4116" max="4116" width="64.26171875" style="223" customWidth="1"/>
    <col min="4117" max="4117" width="81.62890625" style="223" customWidth="1"/>
    <col min="4118" max="4118" width="36.9453125" style="223" customWidth="1"/>
    <col min="4119" max="4119" width="24.47265625" style="223" customWidth="1"/>
    <col min="4120" max="4120" width="31.9453125" style="223" customWidth="1"/>
    <col min="4121" max="4122" width="12.05078125" style="223" customWidth="1"/>
    <col min="4123" max="4123" width="16.1015625" style="223" customWidth="1"/>
    <col min="4124" max="4124" width="15.83984375" style="223" customWidth="1"/>
    <col min="4125" max="4125" width="11.5234375" style="223" customWidth="1"/>
    <col min="4126" max="4126" width="0" style="223" hidden="1" customWidth="1"/>
    <col min="4127" max="4127" width="21.9453125" style="223" customWidth="1"/>
    <col min="4128" max="4128" width="24.62890625" style="223" customWidth="1"/>
    <col min="4129" max="4129" width="19.3671875" style="223" customWidth="1"/>
    <col min="4130" max="4130" width="20.68359375" style="223" customWidth="1"/>
    <col min="4131" max="4131" width="10.15625" style="223" customWidth="1"/>
    <col min="4132" max="4132" width="18.26171875" style="223" customWidth="1"/>
    <col min="4133" max="4133" width="16.1015625" style="223" customWidth="1"/>
    <col min="4134" max="4134" width="18.7890625" style="223" customWidth="1"/>
    <col min="4135" max="4135" width="12.83984375" style="223" customWidth="1"/>
    <col min="4136" max="4136" width="14.89453125" style="223" customWidth="1"/>
    <col min="4137" max="4137" width="19.62890625" style="223" customWidth="1"/>
    <col min="4138" max="4138" width="10.15625" style="223" customWidth="1"/>
    <col min="4139" max="4139" width="11.20703125" style="223" customWidth="1"/>
    <col min="4140" max="4145" width="10.15625" style="223" customWidth="1"/>
    <col min="4146" max="4146" width="12.83984375" style="223" customWidth="1"/>
    <col min="4147" max="4147" width="15.15625" style="223" customWidth="1"/>
    <col min="4148" max="4148" width="13.26171875" style="223" customWidth="1"/>
    <col min="4149" max="4149" width="12.578125" style="223" customWidth="1"/>
    <col min="4150" max="4150" width="13.41796875" style="223" customWidth="1"/>
    <col min="4151" max="4151" width="12.734375" style="223" customWidth="1"/>
    <col min="4152" max="4152" width="10.15625" style="223" customWidth="1"/>
    <col min="4153" max="4153" width="9.62890625" style="223" customWidth="1"/>
    <col min="4154" max="4154" width="7.83984375" style="223" customWidth="1"/>
    <col min="4155" max="4155" width="9.62890625" style="223" customWidth="1"/>
    <col min="4156" max="4156" width="1.1015625" style="223" customWidth="1"/>
    <col min="4157" max="4352" width="9.62890625" style="223"/>
    <col min="4353" max="4353" width="22.20703125" style="223" customWidth="1"/>
    <col min="4354" max="4354" width="15.3125" style="223" customWidth="1"/>
    <col min="4355" max="4371" width="0" style="223" hidden="1" customWidth="1"/>
    <col min="4372" max="4372" width="64.26171875" style="223" customWidth="1"/>
    <col min="4373" max="4373" width="81.62890625" style="223" customWidth="1"/>
    <col min="4374" max="4374" width="36.9453125" style="223" customWidth="1"/>
    <col min="4375" max="4375" width="24.47265625" style="223" customWidth="1"/>
    <col min="4376" max="4376" width="31.9453125" style="223" customWidth="1"/>
    <col min="4377" max="4378" width="12.05078125" style="223" customWidth="1"/>
    <col min="4379" max="4379" width="16.1015625" style="223" customWidth="1"/>
    <col min="4380" max="4380" width="15.83984375" style="223" customWidth="1"/>
    <col min="4381" max="4381" width="11.5234375" style="223" customWidth="1"/>
    <col min="4382" max="4382" width="0" style="223" hidden="1" customWidth="1"/>
    <col min="4383" max="4383" width="21.9453125" style="223" customWidth="1"/>
    <col min="4384" max="4384" width="24.62890625" style="223" customWidth="1"/>
    <col min="4385" max="4385" width="19.3671875" style="223" customWidth="1"/>
    <col min="4386" max="4386" width="20.68359375" style="223" customWidth="1"/>
    <col min="4387" max="4387" width="10.15625" style="223" customWidth="1"/>
    <col min="4388" max="4388" width="18.26171875" style="223" customWidth="1"/>
    <col min="4389" max="4389" width="16.1015625" style="223" customWidth="1"/>
    <col min="4390" max="4390" width="18.7890625" style="223" customWidth="1"/>
    <col min="4391" max="4391" width="12.83984375" style="223" customWidth="1"/>
    <col min="4392" max="4392" width="14.89453125" style="223" customWidth="1"/>
    <col min="4393" max="4393" width="19.62890625" style="223" customWidth="1"/>
    <col min="4394" max="4394" width="10.15625" style="223" customWidth="1"/>
    <col min="4395" max="4395" width="11.20703125" style="223" customWidth="1"/>
    <col min="4396" max="4401" width="10.15625" style="223" customWidth="1"/>
    <col min="4402" max="4402" width="12.83984375" style="223" customWidth="1"/>
    <col min="4403" max="4403" width="15.15625" style="223" customWidth="1"/>
    <col min="4404" max="4404" width="13.26171875" style="223" customWidth="1"/>
    <col min="4405" max="4405" width="12.578125" style="223" customWidth="1"/>
    <col min="4406" max="4406" width="13.41796875" style="223" customWidth="1"/>
    <col min="4407" max="4407" width="12.734375" style="223" customWidth="1"/>
    <col min="4408" max="4408" width="10.15625" style="223" customWidth="1"/>
    <col min="4409" max="4409" width="9.62890625" style="223" customWidth="1"/>
    <col min="4410" max="4410" width="7.83984375" style="223" customWidth="1"/>
    <col min="4411" max="4411" width="9.62890625" style="223" customWidth="1"/>
    <col min="4412" max="4412" width="1.1015625" style="223" customWidth="1"/>
    <col min="4413" max="4608" width="9.62890625" style="223"/>
    <col min="4609" max="4609" width="22.20703125" style="223" customWidth="1"/>
    <col min="4610" max="4610" width="15.3125" style="223" customWidth="1"/>
    <col min="4611" max="4627" width="0" style="223" hidden="1" customWidth="1"/>
    <col min="4628" max="4628" width="64.26171875" style="223" customWidth="1"/>
    <col min="4629" max="4629" width="81.62890625" style="223" customWidth="1"/>
    <col min="4630" max="4630" width="36.9453125" style="223" customWidth="1"/>
    <col min="4631" max="4631" width="24.47265625" style="223" customWidth="1"/>
    <col min="4632" max="4632" width="31.9453125" style="223" customWidth="1"/>
    <col min="4633" max="4634" width="12.05078125" style="223" customWidth="1"/>
    <col min="4635" max="4635" width="16.1015625" style="223" customWidth="1"/>
    <col min="4636" max="4636" width="15.83984375" style="223" customWidth="1"/>
    <col min="4637" max="4637" width="11.5234375" style="223" customWidth="1"/>
    <col min="4638" max="4638" width="0" style="223" hidden="1" customWidth="1"/>
    <col min="4639" max="4639" width="21.9453125" style="223" customWidth="1"/>
    <col min="4640" max="4640" width="24.62890625" style="223" customWidth="1"/>
    <col min="4641" max="4641" width="19.3671875" style="223" customWidth="1"/>
    <col min="4642" max="4642" width="20.68359375" style="223" customWidth="1"/>
    <col min="4643" max="4643" width="10.15625" style="223" customWidth="1"/>
    <col min="4644" max="4644" width="18.26171875" style="223" customWidth="1"/>
    <col min="4645" max="4645" width="16.1015625" style="223" customWidth="1"/>
    <col min="4646" max="4646" width="18.7890625" style="223" customWidth="1"/>
    <col min="4647" max="4647" width="12.83984375" style="223" customWidth="1"/>
    <col min="4648" max="4648" width="14.89453125" style="223" customWidth="1"/>
    <col min="4649" max="4649" width="19.62890625" style="223" customWidth="1"/>
    <col min="4650" max="4650" width="10.15625" style="223" customWidth="1"/>
    <col min="4651" max="4651" width="11.20703125" style="223" customWidth="1"/>
    <col min="4652" max="4657" width="10.15625" style="223" customWidth="1"/>
    <col min="4658" max="4658" width="12.83984375" style="223" customWidth="1"/>
    <col min="4659" max="4659" width="15.15625" style="223" customWidth="1"/>
    <col min="4660" max="4660" width="13.26171875" style="223" customWidth="1"/>
    <col min="4661" max="4661" width="12.578125" style="223" customWidth="1"/>
    <col min="4662" max="4662" width="13.41796875" style="223" customWidth="1"/>
    <col min="4663" max="4663" width="12.734375" style="223" customWidth="1"/>
    <col min="4664" max="4664" width="10.15625" style="223" customWidth="1"/>
    <col min="4665" max="4665" width="9.62890625" style="223" customWidth="1"/>
    <col min="4666" max="4666" width="7.83984375" style="223" customWidth="1"/>
    <col min="4667" max="4667" width="9.62890625" style="223" customWidth="1"/>
    <col min="4668" max="4668" width="1.1015625" style="223" customWidth="1"/>
    <col min="4669" max="4864" width="9.62890625" style="223"/>
    <col min="4865" max="4865" width="22.20703125" style="223" customWidth="1"/>
    <col min="4866" max="4866" width="15.3125" style="223" customWidth="1"/>
    <col min="4867" max="4883" width="0" style="223" hidden="1" customWidth="1"/>
    <col min="4884" max="4884" width="64.26171875" style="223" customWidth="1"/>
    <col min="4885" max="4885" width="81.62890625" style="223" customWidth="1"/>
    <col min="4886" max="4886" width="36.9453125" style="223" customWidth="1"/>
    <col min="4887" max="4887" width="24.47265625" style="223" customWidth="1"/>
    <col min="4888" max="4888" width="31.9453125" style="223" customWidth="1"/>
    <col min="4889" max="4890" width="12.05078125" style="223" customWidth="1"/>
    <col min="4891" max="4891" width="16.1015625" style="223" customWidth="1"/>
    <col min="4892" max="4892" width="15.83984375" style="223" customWidth="1"/>
    <col min="4893" max="4893" width="11.5234375" style="223" customWidth="1"/>
    <col min="4894" max="4894" width="0" style="223" hidden="1" customWidth="1"/>
    <col min="4895" max="4895" width="21.9453125" style="223" customWidth="1"/>
    <col min="4896" max="4896" width="24.62890625" style="223" customWidth="1"/>
    <col min="4897" max="4897" width="19.3671875" style="223" customWidth="1"/>
    <col min="4898" max="4898" width="20.68359375" style="223" customWidth="1"/>
    <col min="4899" max="4899" width="10.15625" style="223" customWidth="1"/>
    <col min="4900" max="4900" width="18.26171875" style="223" customWidth="1"/>
    <col min="4901" max="4901" width="16.1015625" style="223" customWidth="1"/>
    <col min="4902" max="4902" width="18.7890625" style="223" customWidth="1"/>
    <col min="4903" max="4903" width="12.83984375" style="223" customWidth="1"/>
    <col min="4904" max="4904" width="14.89453125" style="223" customWidth="1"/>
    <col min="4905" max="4905" width="19.62890625" style="223" customWidth="1"/>
    <col min="4906" max="4906" width="10.15625" style="223" customWidth="1"/>
    <col min="4907" max="4907" width="11.20703125" style="223" customWidth="1"/>
    <col min="4908" max="4913" width="10.15625" style="223" customWidth="1"/>
    <col min="4914" max="4914" width="12.83984375" style="223" customWidth="1"/>
    <col min="4915" max="4915" width="15.15625" style="223" customWidth="1"/>
    <col min="4916" max="4916" width="13.26171875" style="223" customWidth="1"/>
    <col min="4917" max="4917" width="12.578125" style="223" customWidth="1"/>
    <col min="4918" max="4918" width="13.41796875" style="223" customWidth="1"/>
    <col min="4919" max="4919" width="12.734375" style="223" customWidth="1"/>
    <col min="4920" max="4920" width="10.15625" style="223" customWidth="1"/>
    <col min="4921" max="4921" width="9.62890625" style="223" customWidth="1"/>
    <col min="4922" max="4922" width="7.83984375" style="223" customWidth="1"/>
    <col min="4923" max="4923" width="9.62890625" style="223" customWidth="1"/>
    <col min="4924" max="4924" width="1.1015625" style="223" customWidth="1"/>
    <col min="4925" max="5120" width="9.62890625" style="223"/>
    <col min="5121" max="5121" width="22.20703125" style="223" customWidth="1"/>
    <col min="5122" max="5122" width="15.3125" style="223" customWidth="1"/>
    <col min="5123" max="5139" width="0" style="223" hidden="1" customWidth="1"/>
    <col min="5140" max="5140" width="64.26171875" style="223" customWidth="1"/>
    <col min="5141" max="5141" width="81.62890625" style="223" customWidth="1"/>
    <col min="5142" max="5142" width="36.9453125" style="223" customWidth="1"/>
    <col min="5143" max="5143" width="24.47265625" style="223" customWidth="1"/>
    <col min="5144" max="5144" width="31.9453125" style="223" customWidth="1"/>
    <col min="5145" max="5146" width="12.05078125" style="223" customWidth="1"/>
    <col min="5147" max="5147" width="16.1015625" style="223" customWidth="1"/>
    <col min="5148" max="5148" width="15.83984375" style="223" customWidth="1"/>
    <col min="5149" max="5149" width="11.5234375" style="223" customWidth="1"/>
    <col min="5150" max="5150" width="0" style="223" hidden="1" customWidth="1"/>
    <col min="5151" max="5151" width="21.9453125" style="223" customWidth="1"/>
    <col min="5152" max="5152" width="24.62890625" style="223" customWidth="1"/>
    <col min="5153" max="5153" width="19.3671875" style="223" customWidth="1"/>
    <col min="5154" max="5154" width="20.68359375" style="223" customWidth="1"/>
    <col min="5155" max="5155" width="10.15625" style="223" customWidth="1"/>
    <col min="5156" max="5156" width="18.26171875" style="223" customWidth="1"/>
    <col min="5157" max="5157" width="16.1015625" style="223" customWidth="1"/>
    <col min="5158" max="5158" width="18.7890625" style="223" customWidth="1"/>
    <col min="5159" max="5159" width="12.83984375" style="223" customWidth="1"/>
    <col min="5160" max="5160" width="14.89453125" style="223" customWidth="1"/>
    <col min="5161" max="5161" width="19.62890625" style="223" customWidth="1"/>
    <col min="5162" max="5162" width="10.15625" style="223" customWidth="1"/>
    <col min="5163" max="5163" width="11.20703125" style="223" customWidth="1"/>
    <col min="5164" max="5169" width="10.15625" style="223" customWidth="1"/>
    <col min="5170" max="5170" width="12.83984375" style="223" customWidth="1"/>
    <col min="5171" max="5171" width="15.15625" style="223" customWidth="1"/>
    <col min="5172" max="5172" width="13.26171875" style="223" customWidth="1"/>
    <col min="5173" max="5173" width="12.578125" style="223" customWidth="1"/>
    <col min="5174" max="5174" width="13.41796875" style="223" customWidth="1"/>
    <col min="5175" max="5175" width="12.734375" style="223" customWidth="1"/>
    <col min="5176" max="5176" width="10.15625" style="223" customWidth="1"/>
    <col min="5177" max="5177" width="9.62890625" style="223" customWidth="1"/>
    <col min="5178" max="5178" width="7.83984375" style="223" customWidth="1"/>
    <col min="5179" max="5179" width="9.62890625" style="223" customWidth="1"/>
    <col min="5180" max="5180" width="1.1015625" style="223" customWidth="1"/>
    <col min="5181" max="5376" width="9.62890625" style="223"/>
    <col min="5377" max="5377" width="22.20703125" style="223" customWidth="1"/>
    <col min="5378" max="5378" width="15.3125" style="223" customWidth="1"/>
    <col min="5379" max="5395" width="0" style="223" hidden="1" customWidth="1"/>
    <col min="5396" max="5396" width="64.26171875" style="223" customWidth="1"/>
    <col min="5397" max="5397" width="81.62890625" style="223" customWidth="1"/>
    <col min="5398" max="5398" width="36.9453125" style="223" customWidth="1"/>
    <col min="5399" max="5399" width="24.47265625" style="223" customWidth="1"/>
    <col min="5400" max="5400" width="31.9453125" style="223" customWidth="1"/>
    <col min="5401" max="5402" width="12.05078125" style="223" customWidth="1"/>
    <col min="5403" max="5403" width="16.1015625" style="223" customWidth="1"/>
    <col min="5404" max="5404" width="15.83984375" style="223" customWidth="1"/>
    <col min="5405" max="5405" width="11.5234375" style="223" customWidth="1"/>
    <col min="5406" max="5406" width="0" style="223" hidden="1" customWidth="1"/>
    <col min="5407" max="5407" width="21.9453125" style="223" customWidth="1"/>
    <col min="5408" max="5408" width="24.62890625" style="223" customWidth="1"/>
    <col min="5409" max="5409" width="19.3671875" style="223" customWidth="1"/>
    <col min="5410" max="5410" width="20.68359375" style="223" customWidth="1"/>
    <col min="5411" max="5411" width="10.15625" style="223" customWidth="1"/>
    <col min="5412" max="5412" width="18.26171875" style="223" customWidth="1"/>
    <col min="5413" max="5413" width="16.1015625" style="223" customWidth="1"/>
    <col min="5414" max="5414" width="18.7890625" style="223" customWidth="1"/>
    <col min="5415" max="5415" width="12.83984375" style="223" customWidth="1"/>
    <col min="5416" max="5416" width="14.89453125" style="223" customWidth="1"/>
    <col min="5417" max="5417" width="19.62890625" style="223" customWidth="1"/>
    <col min="5418" max="5418" width="10.15625" style="223" customWidth="1"/>
    <col min="5419" max="5419" width="11.20703125" style="223" customWidth="1"/>
    <col min="5420" max="5425" width="10.15625" style="223" customWidth="1"/>
    <col min="5426" max="5426" width="12.83984375" style="223" customWidth="1"/>
    <col min="5427" max="5427" width="15.15625" style="223" customWidth="1"/>
    <col min="5428" max="5428" width="13.26171875" style="223" customWidth="1"/>
    <col min="5429" max="5429" width="12.578125" style="223" customWidth="1"/>
    <col min="5430" max="5430" width="13.41796875" style="223" customWidth="1"/>
    <col min="5431" max="5431" width="12.734375" style="223" customWidth="1"/>
    <col min="5432" max="5432" width="10.15625" style="223" customWidth="1"/>
    <col min="5433" max="5433" width="9.62890625" style="223" customWidth="1"/>
    <col min="5434" max="5434" width="7.83984375" style="223" customWidth="1"/>
    <col min="5435" max="5435" width="9.62890625" style="223" customWidth="1"/>
    <col min="5436" max="5436" width="1.1015625" style="223" customWidth="1"/>
    <col min="5437" max="5632" width="9.62890625" style="223"/>
    <col min="5633" max="5633" width="22.20703125" style="223" customWidth="1"/>
    <col min="5634" max="5634" width="15.3125" style="223" customWidth="1"/>
    <col min="5635" max="5651" width="0" style="223" hidden="1" customWidth="1"/>
    <col min="5652" max="5652" width="64.26171875" style="223" customWidth="1"/>
    <col min="5653" max="5653" width="81.62890625" style="223" customWidth="1"/>
    <col min="5654" max="5654" width="36.9453125" style="223" customWidth="1"/>
    <col min="5655" max="5655" width="24.47265625" style="223" customWidth="1"/>
    <col min="5656" max="5656" width="31.9453125" style="223" customWidth="1"/>
    <col min="5657" max="5658" width="12.05078125" style="223" customWidth="1"/>
    <col min="5659" max="5659" width="16.1015625" style="223" customWidth="1"/>
    <col min="5660" max="5660" width="15.83984375" style="223" customWidth="1"/>
    <col min="5661" max="5661" width="11.5234375" style="223" customWidth="1"/>
    <col min="5662" max="5662" width="0" style="223" hidden="1" customWidth="1"/>
    <col min="5663" max="5663" width="21.9453125" style="223" customWidth="1"/>
    <col min="5664" max="5664" width="24.62890625" style="223" customWidth="1"/>
    <col min="5665" max="5665" width="19.3671875" style="223" customWidth="1"/>
    <col min="5666" max="5666" width="20.68359375" style="223" customWidth="1"/>
    <col min="5667" max="5667" width="10.15625" style="223" customWidth="1"/>
    <col min="5668" max="5668" width="18.26171875" style="223" customWidth="1"/>
    <col min="5669" max="5669" width="16.1015625" style="223" customWidth="1"/>
    <col min="5670" max="5670" width="18.7890625" style="223" customWidth="1"/>
    <col min="5671" max="5671" width="12.83984375" style="223" customWidth="1"/>
    <col min="5672" max="5672" width="14.89453125" style="223" customWidth="1"/>
    <col min="5673" max="5673" width="19.62890625" style="223" customWidth="1"/>
    <col min="5674" max="5674" width="10.15625" style="223" customWidth="1"/>
    <col min="5675" max="5675" width="11.20703125" style="223" customWidth="1"/>
    <col min="5676" max="5681" width="10.15625" style="223" customWidth="1"/>
    <col min="5682" max="5682" width="12.83984375" style="223" customWidth="1"/>
    <col min="5683" max="5683" width="15.15625" style="223" customWidth="1"/>
    <col min="5684" max="5684" width="13.26171875" style="223" customWidth="1"/>
    <col min="5685" max="5685" width="12.578125" style="223" customWidth="1"/>
    <col min="5686" max="5686" width="13.41796875" style="223" customWidth="1"/>
    <col min="5687" max="5687" width="12.734375" style="223" customWidth="1"/>
    <col min="5688" max="5688" width="10.15625" style="223" customWidth="1"/>
    <col min="5689" max="5689" width="9.62890625" style="223" customWidth="1"/>
    <col min="5690" max="5690" width="7.83984375" style="223" customWidth="1"/>
    <col min="5691" max="5691" width="9.62890625" style="223" customWidth="1"/>
    <col min="5692" max="5692" width="1.1015625" style="223" customWidth="1"/>
    <col min="5693" max="5888" width="9.62890625" style="223"/>
    <col min="5889" max="5889" width="22.20703125" style="223" customWidth="1"/>
    <col min="5890" max="5890" width="15.3125" style="223" customWidth="1"/>
    <col min="5891" max="5907" width="0" style="223" hidden="1" customWidth="1"/>
    <col min="5908" max="5908" width="64.26171875" style="223" customWidth="1"/>
    <col min="5909" max="5909" width="81.62890625" style="223" customWidth="1"/>
    <col min="5910" max="5910" width="36.9453125" style="223" customWidth="1"/>
    <col min="5911" max="5911" width="24.47265625" style="223" customWidth="1"/>
    <col min="5912" max="5912" width="31.9453125" style="223" customWidth="1"/>
    <col min="5913" max="5914" width="12.05078125" style="223" customWidth="1"/>
    <col min="5915" max="5915" width="16.1015625" style="223" customWidth="1"/>
    <col min="5916" max="5916" width="15.83984375" style="223" customWidth="1"/>
    <col min="5917" max="5917" width="11.5234375" style="223" customWidth="1"/>
    <col min="5918" max="5918" width="0" style="223" hidden="1" customWidth="1"/>
    <col min="5919" max="5919" width="21.9453125" style="223" customWidth="1"/>
    <col min="5920" max="5920" width="24.62890625" style="223" customWidth="1"/>
    <col min="5921" max="5921" width="19.3671875" style="223" customWidth="1"/>
    <col min="5922" max="5922" width="20.68359375" style="223" customWidth="1"/>
    <col min="5923" max="5923" width="10.15625" style="223" customWidth="1"/>
    <col min="5924" max="5924" width="18.26171875" style="223" customWidth="1"/>
    <col min="5925" max="5925" width="16.1015625" style="223" customWidth="1"/>
    <col min="5926" max="5926" width="18.7890625" style="223" customWidth="1"/>
    <col min="5927" max="5927" width="12.83984375" style="223" customWidth="1"/>
    <col min="5928" max="5928" width="14.89453125" style="223" customWidth="1"/>
    <col min="5929" max="5929" width="19.62890625" style="223" customWidth="1"/>
    <col min="5930" max="5930" width="10.15625" style="223" customWidth="1"/>
    <col min="5931" max="5931" width="11.20703125" style="223" customWidth="1"/>
    <col min="5932" max="5937" width="10.15625" style="223" customWidth="1"/>
    <col min="5938" max="5938" width="12.83984375" style="223" customWidth="1"/>
    <col min="5939" max="5939" width="15.15625" style="223" customWidth="1"/>
    <col min="5940" max="5940" width="13.26171875" style="223" customWidth="1"/>
    <col min="5941" max="5941" width="12.578125" style="223" customWidth="1"/>
    <col min="5942" max="5942" width="13.41796875" style="223" customWidth="1"/>
    <col min="5943" max="5943" width="12.734375" style="223" customWidth="1"/>
    <col min="5944" max="5944" width="10.15625" style="223" customWidth="1"/>
    <col min="5945" max="5945" width="9.62890625" style="223" customWidth="1"/>
    <col min="5946" max="5946" width="7.83984375" style="223" customWidth="1"/>
    <col min="5947" max="5947" width="9.62890625" style="223" customWidth="1"/>
    <col min="5948" max="5948" width="1.1015625" style="223" customWidth="1"/>
    <col min="5949" max="6144" width="9.62890625" style="223"/>
    <col min="6145" max="6145" width="22.20703125" style="223" customWidth="1"/>
    <col min="6146" max="6146" width="15.3125" style="223" customWidth="1"/>
    <col min="6147" max="6163" width="0" style="223" hidden="1" customWidth="1"/>
    <col min="6164" max="6164" width="64.26171875" style="223" customWidth="1"/>
    <col min="6165" max="6165" width="81.62890625" style="223" customWidth="1"/>
    <col min="6166" max="6166" width="36.9453125" style="223" customWidth="1"/>
    <col min="6167" max="6167" width="24.47265625" style="223" customWidth="1"/>
    <col min="6168" max="6168" width="31.9453125" style="223" customWidth="1"/>
    <col min="6169" max="6170" width="12.05078125" style="223" customWidth="1"/>
    <col min="6171" max="6171" width="16.1015625" style="223" customWidth="1"/>
    <col min="6172" max="6172" width="15.83984375" style="223" customWidth="1"/>
    <col min="6173" max="6173" width="11.5234375" style="223" customWidth="1"/>
    <col min="6174" max="6174" width="0" style="223" hidden="1" customWidth="1"/>
    <col min="6175" max="6175" width="21.9453125" style="223" customWidth="1"/>
    <col min="6176" max="6176" width="24.62890625" style="223" customWidth="1"/>
    <col min="6177" max="6177" width="19.3671875" style="223" customWidth="1"/>
    <col min="6178" max="6178" width="20.68359375" style="223" customWidth="1"/>
    <col min="6179" max="6179" width="10.15625" style="223" customWidth="1"/>
    <col min="6180" max="6180" width="18.26171875" style="223" customWidth="1"/>
    <col min="6181" max="6181" width="16.1015625" style="223" customWidth="1"/>
    <col min="6182" max="6182" width="18.7890625" style="223" customWidth="1"/>
    <col min="6183" max="6183" width="12.83984375" style="223" customWidth="1"/>
    <col min="6184" max="6184" width="14.89453125" style="223" customWidth="1"/>
    <col min="6185" max="6185" width="19.62890625" style="223" customWidth="1"/>
    <col min="6186" max="6186" width="10.15625" style="223" customWidth="1"/>
    <col min="6187" max="6187" width="11.20703125" style="223" customWidth="1"/>
    <col min="6188" max="6193" width="10.15625" style="223" customWidth="1"/>
    <col min="6194" max="6194" width="12.83984375" style="223" customWidth="1"/>
    <col min="6195" max="6195" width="15.15625" style="223" customWidth="1"/>
    <col min="6196" max="6196" width="13.26171875" style="223" customWidth="1"/>
    <col min="6197" max="6197" width="12.578125" style="223" customWidth="1"/>
    <col min="6198" max="6198" width="13.41796875" style="223" customWidth="1"/>
    <col min="6199" max="6199" width="12.734375" style="223" customWidth="1"/>
    <col min="6200" max="6200" width="10.15625" style="223" customWidth="1"/>
    <col min="6201" max="6201" width="9.62890625" style="223" customWidth="1"/>
    <col min="6202" max="6202" width="7.83984375" style="223" customWidth="1"/>
    <col min="6203" max="6203" width="9.62890625" style="223" customWidth="1"/>
    <col min="6204" max="6204" width="1.1015625" style="223" customWidth="1"/>
    <col min="6205" max="6400" width="9.62890625" style="223"/>
    <col min="6401" max="6401" width="22.20703125" style="223" customWidth="1"/>
    <col min="6402" max="6402" width="15.3125" style="223" customWidth="1"/>
    <col min="6403" max="6419" width="0" style="223" hidden="1" customWidth="1"/>
    <col min="6420" max="6420" width="64.26171875" style="223" customWidth="1"/>
    <col min="6421" max="6421" width="81.62890625" style="223" customWidth="1"/>
    <col min="6422" max="6422" width="36.9453125" style="223" customWidth="1"/>
    <col min="6423" max="6423" width="24.47265625" style="223" customWidth="1"/>
    <col min="6424" max="6424" width="31.9453125" style="223" customWidth="1"/>
    <col min="6425" max="6426" width="12.05078125" style="223" customWidth="1"/>
    <col min="6427" max="6427" width="16.1015625" style="223" customWidth="1"/>
    <col min="6428" max="6428" width="15.83984375" style="223" customWidth="1"/>
    <col min="6429" max="6429" width="11.5234375" style="223" customWidth="1"/>
    <col min="6430" max="6430" width="0" style="223" hidden="1" customWidth="1"/>
    <col min="6431" max="6431" width="21.9453125" style="223" customWidth="1"/>
    <col min="6432" max="6432" width="24.62890625" style="223" customWidth="1"/>
    <col min="6433" max="6433" width="19.3671875" style="223" customWidth="1"/>
    <col min="6434" max="6434" width="20.68359375" style="223" customWidth="1"/>
    <col min="6435" max="6435" width="10.15625" style="223" customWidth="1"/>
    <col min="6436" max="6436" width="18.26171875" style="223" customWidth="1"/>
    <col min="6437" max="6437" width="16.1015625" style="223" customWidth="1"/>
    <col min="6438" max="6438" width="18.7890625" style="223" customWidth="1"/>
    <col min="6439" max="6439" width="12.83984375" style="223" customWidth="1"/>
    <col min="6440" max="6440" width="14.89453125" style="223" customWidth="1"/>
    <col min="6441" max="6441" width="19.62890625" style="223" customWidth="1"/>
    <col min="6442" max="6442" width="10.15625" style="223" customWidth="1"/>
    <col min="6443" max="6443" width="11.20703125" style="223" customWidth="1"/>
    <col min="6444" max="6449" width="10.15625" style="223" customWidth="1"/>
    <col min="6450" max="6450" width="12.83984375" style="223" customWidth="1"/>
    <col min="6451" max="6451" width="15.15625" style="223" customWidth="1"/>
    <col min="6452" max="6452" width="13.26171875" style="223" customWidth="1"/>
    <col min="6453" max="6453" width="12.578125" style="223" customWidth="1"/>
    <col min="6454" max="6454" width="13.41796875" style="223" customWidth="1"/>
    <col min="6455" max="6455" width="12.734375" style="223" customWidth="1"/>
    <col min="6456" max="6456" width="10.15625" style="223" customWidth="1"/>
    <col min="6457" max="6457" width="9.62890625" style="223" customWidth="1"/>
    <col min="6458" max="6458" width="7.83984375" style="223" customWidth="1"/>
    <col min="6459" max="6459" width="9.62890625" style="223" customWidth="1"/>
    <col min="6460" max="6460" width="1.1015625" style="223" customWidth="1"/>
    <col min="6461" max="6656" width="9.62890625" style="223"/>
    <col min="6657" max="6657" width="22.20703125" style="223" customWidth="1"/>
    <col min="6658" max="6658" width="15.3125" style="223" customWidth="1"/>
    <col min="6659" max="6675" width="0" style="223" hidden="1" customWidth="1"/>
    <col min="6676" max="6676" width="64.26171875" style="223" customWidth="1"/>
    <col min="6677" max="6677" width="81.62890625" style="223" customWidth="1"/>
    <col min="6678" max="6678" width="36.9453125" style="223" customWidth="1"/>
    <col min="6679" max="6679" width="24.47265625" style="223" customWidth="1"/>
    <col min="6680" max="6680" width="31.9453125" style="223" customWidth="1"/>
    <col min="6681" max="6682" width="12.05078125" style="223" customWidth="1"/>
    <col min="6683" max="6683" width="16.1015625" style="223" customWidth="1"/>
    <col min="6684" max="6684" width="15.83984375" style="223" customWidth="1"/>
    <col min="6685" max="6685" width="11.5234375" style="223" customWidth="1"/>
    <col min="6686" max="6686" width="0" style="223" hidden="1" customWidth="1"/>
    <col min="6687" max="6687" width="21.9453125" style="223" customWidth="1"/>
    <col min="6688" max="6688" width="24.62890625" style="223" customWidth="1"/>
    <col min="6689" max="6689" width="19.3671875" style="223" customWidth="1"/>
    <col min="6690" max="6690" width="20.68359375" style="223" customWidth="1"/>
    <col min="6691" max="6691" width="10.15625" style="223" customWidth="1"/>
    <col min="6692" max="6692" width="18.26171875" style="223" customWidth="1"/>
    <col min="6693" max="6693" width="16.1015625" style="223" customWidth="1"/>
    <col min="6694" max="6694" width="18.7890625" style="223" customWidth="1"/>
    <col min="6695" max="6695" width="12.83984375" style="223" customWidth="1"/>
    <col min="6696" max="6696" width="14.89453125" style="223" customWidth="1"/>
    <col min="6697" max="6697" width="19.62890625" style="223" customWidth="1"/>
    <col min="6698" max="6698" width="10.15625" style="223" customWidth="1"/>
    <col min="6699" max="6699" width="11.20703125" style="223" customWidth="1"/>
    <col min="6700" max="6705" width="10.15625" style="223" customWidth="1"/>
    <col min="6706" max="6706" width="12.83984375" style="223" customWidth="1"/>
    <col min="6707" max="6707" width="15.15625" style="223" customWidth="1"/>
    <col min="6708" max="6708" width="13.26171875" style="223" customWidth="1"/>
    <col min="6709" max="6709" width="12.578125" style="223" customWidth="1"/>
    <col min="6710" max="6710" width="13.41796875" style="223" customWidth="1"/>
    <col min="6711" max="6711" width="12.734375" style="223" customWidth="1"/>
    <col min="6712" max="6712" width="10.15625" style="223" customWidth="1"/>
    <col min="6713" max="6713" width="9.62890625" style="223" customWidth="1"/>
    <col min="6714" max="6714" width="7.83984375" style="223" customWidth="1"/>
    <col min="6715" max="6715" width="9.62890625" style="223" customWidth="1"/>
    <col min="6716" max="6716" width="1.1015625" style="223" customWidth="1"/>
    <col min="6717" max="6912" width="9.62890625" style="223"/>
    <col min="6913" max="6913" width="22.20703125" style="223" customWidth="1"/>
    <col min="6914" max="6914" width="15.3125" style="223" customWidth="1"/>
    <col min="6915" max="6931" width="0" style="223" hidden="1" customWidth="1"/>
    <col min="6932" max="6932" width="64.26171875" style="223" customWidth="1"/>
    <col min="6933" max="6933" width="81.62890625" style="223" customWidth="1"/>
    <col min="6934" max="6934" width="36.9453125" style="223" customWidth="1"/>
    <col min="6935" max="6935" width="24.47265625" style="223" customWidth="1"/>
    <col min="6936" max="6936" width="31.9453125" style="223" customWidth="1"/>
    <col min="6937" max="6938" width="12.05078125" style="223" customWidth="1"/>
    <col min="6939" max="6939" width="16.1015625" style="223" customWidth="1"/>
    <col min="6940" max="6940" width="15.83984375" style="223" customWidth="1"/>
    <col min="6941" max="6941" width="11.5234375" style="223" customWidth="1"/>
    <col min="6942" max="6942" width="0" style="223" hidden="1" customWidth="1"/>
    <col min="6943" max="6943" width="21.9453125" style="223" customWidth="1"/>
    <col min="6944" max="6944" width="24.62890625" style="223" customWidth="1"/>
    <col min="6945" max="6945" width="19.3671875" style="223" customWidth="1"/>
    <col min="6946" max="6946" width="20.68359375" style="223" customWidth="1"/>
    <col min="6947" max="6947" width="10.15625" style="223" customWidth="1"/>
    <col min="6948" max="6948" width="18.26171875" style="223" customWidth="1"/>
    <col min="6949" max="6949" width="16.1015625" style="223" customWidth="1"/>
    <col min="6950" max="6950" width="18.7890625" style="223" customWidth="1"/>
    <col min="6951" max="6951" width="12.83984375" style="223" customWidth="1"/>
    <col min="6952" max="6952" width="14.89453125" style="223" customWidth="1"/>
    <col min="6953" max="6953" width="19.62890625" style="223" customWidth="1"/>
    <col min="6954" max="6954" width="10.15625" style="223" customWidth="1"/>
    <col min="6955" max="6955" width="11.20703125" style="223" customWidth="1"/>
    <col min="6956" max="6961" width="10.15625" style="223" customWidth="1"/>
    <col min="6962" max="6962" width="12.83984375" style="223" customWidth="1"/>
    <col min="6963" max="6963" width="15.15625" style="223" customWidth="1"/>
    <col min="6964" max="6964" width="13.26171875" style="223" customWidth="1"/>
    <col min="6965" max="6965" width="12.578125" style="223" customWidth="1"/>
    <col min="6966" max="6966" width="13.41796875" style="223" customWidth="1"/>
    <col min="6967" max="6967" width="12.734375" style="223" customWidth="1"/>
    <col min="6968" max="6968" width="10.15625" style="223" customWidth="1"/>
    <col min="6969" max="6969" width="9.62890625" style="223" customWidth="1"/>
    <col min="6970" max="6970" width="7.83984375" style="223" customWidth="1"/>
    <col min="6971" max="6971" width="9.62890625" style="223" customWidth="1"/>
    <col min="6972" max="6972" width="1.1015625" style="223" customWidth="1"/>
    <col min="6973" max="7168" width="9.62890625" style="223"/>
    <col min="7169" max="7169" width="22.20703125" style="223" customWidth="1"/>
    <col min="7170" max="7170" width="15.3125" style="223" customWidth="1"/>
    <col min="7171" max="7187" width="0" style="223" hidden="1" customWidth="1"/>
    <col min="7188" max="7188" width="64.26171875" style="223" customWidth="1"/>
    <col min="7189" max="7189" width="81.62890625" style="223" customWidth="1"/>
    <col min="7190" max="7190" width="36.9453125" style="223" customWidth="1"/>
    <col min="7191" max="7191" width="24.47265625" style="223" customWidth="1"/>
    <col min="7192" max="7192" width="31.9453125" style="223" customWidth="1"/>
    <col min="7193" max="7194" width="12.05078125" style="223" customWidth="1"/>
    <col min="7195" max="7195" width="16.1015625" style="223" customWidth="1"/>
    <col min="7196" max="7196" width="15.83984375" style="223" customWidth="1"/>
    <col min="7197" max="7197" width="11.5234375" style="223" customWidth="1"/>
    <col min="7198" max="7198" width="0" style="223" hidden="1" customWidth="1"/>
    <col min="7199" max="7199" width="21.9453125" style="223" customWidth="1"/>
    <col min="7200" max="7200" width="24.62890625" style="223" customWidth="1"/>
    <col min="7201" max="7201" width="19.3671875" style="223" customWidth="1"/>
    <col min="7202" max="7202" width="20.68359375" style="223" customWidth="1"/>
    <col min="7203" max="7203" width="10.15625" style="223" customWidth="1"/>
    <col min="7204" max="7204" width="18.26171875" style="223" customWidth="1"/>
    <col min="7205" max="7205" width="16.1015625" style="223" customWidth="1"/>
    <col min="7206" max="7206" width="18.7890625" style="223" customWidth="1"/>
    <col min="7207" max="7207" width="12.83984375" style="223" customWidth="1"/>
    <col min="7208" max="7208" width="14.89453125" style="223" customWidth="1"/>
    <col min="7209" max="7209" width="19.62890625" style="223" customWidth="1"/>
    <col min="7210" max="7210" width="10.15625" style="223" customWidth="1"/>
    <col min="7211" max="7211" width="11.20703125" style="223" customWidth="1"/>
    <col min="7212" max="7217" width="10.15625" style="223" customWidth="1"/>
    <col min="7218" max="7218" width="12.83984375" style="223" customWidth="1"/>
    <col min="7219" max="7219" width="15.15625" style="223" customWidth="1"/>
    <col min="7220" max="7220" width="13.26171875" style="223" customWidth="1"/>
    <col min="7221" max="7221" width="12.578125" style="223" customWidth="1"/>
    <col min="7222" max="7222" width="13.41796875" style="223" customWidth="1"/>
    <col min="7223" max="7223" width="12.734375" style="223" customWidth="1"/>
    <col min="7224" max="7224" width="10.15625" style="223" customWidth="1"/>
    <col min="7225" max="7225" width="9.62890625" style="223" customWidth="1"/>
    <col min="7226" max="7226" width="7.83984375" style="223" customWidth="1"/>
    <col min="7227" max="7227" width="9.62890625" style="223" customWidth="1"/>
    <col min="7228" max="7228" width="1.1015625" style="223" customWidth="1"/>
    <col min="7229" max="7424" width="9.62890625" style="223"/>
    <col min="7425" max="7425" width="22.20703125" style="223" customWidth="1"/>
    <col min="7426" max="7426" width="15.3125" style="223" customWidth="1"/>
    <col min="7427" max="7443" width="0" style="223" hidden="1" customWidth="1"/>
    <col min="7444" max="7444" width="64.26171875" style="223" customWidth="1"/>
    <col min="7445" max="7445" width="81.62890625" style="223" customWidth="1"/>
    <col min="7446" max="7446" width="36.9453125" style="223" customWidth="1"/>
    <col min="7447" max="7447" width="24.47265625" style="223" customWidth="1"/>
    <col min="7448" max="7448" width="31.9453125" style="223" customWidth="1"/>
    <col min="7449" max="7450" width="12.05078125" style="223" customWidth="1"/>
    <col min="7451" max="7451" width="16.1015625" style="223" customWidth="1"/>
    <col min="7452" max="7452" width="15.83984375" style="223" customWidth="1"/>
    <col min="7453" max="7453" width="11.5234375" style="223" customWidth="1"/>
    <col min="7454" max="7454" width="0" style="223" hidden="1" customWidth="1"/>
    <col min="7455" max="7455" width="21.9453125" style="223" customWidth="1"/>
    <col min="7456" max="7456" width="24.62890625" style="223" customWidth="1"/>
    <col min="7457" max="7457" width="19.3671875" style="223" customWidth="1"/>
    <col min="7458" max="7458" width="20.68359375" style="223" customWidth="1"/>
    <col min="7459" max="7459" width="10.15625" style="223" customWidth="1"/>
    <col min="7460" max="7460" width="18.26171875" style="223" customWidth="1"/>
    <col min="7461" max="7461" width="16.1015625" style="223" customWidth="1"/>
    <col min="7462" max="7462" width="18.7890625" style="223" customWidth="1"/>
    <col min="7463" max="7463" width="12.83984375" style="223" customWidth="1"/>
    <col min="7464" max="7464" width="14.89453125" style="223" customWidth="1"/>
    <col min="7465" max="7465" width="19.62890625" style="223" customWidth="1"/>
    <col min="7466" max="7466" width="10.15625" style="223" customWidth="1"/>
    <col min="7467" max="7467" width="11.20703125" style="223" customWidth="1"/>
    <col min="7468" max="7473" width="10.15625" style="223" customWidth="1"/>
    <col min="7474" max="7474" width="12.83984375" style="223" customWidth="1"/>
    <col min="7475" max="7475" width="15.15625" style="223" customWidth="1"/>
    <col min="7476" max="7476" width="13.26171875" style="223" customWidth="1"/>
    <col min="7477" max="7477" width="12.578125" style="223" customWidth="1"/>
    <col min="7478" max="7478" width="13.41796875" style="223" customWidth="1"/>
    <col min="7479" max="7479" width="12.734375" style="223" customWidth="1"/>
    <col min="7480" max="7480" width="10.15625" style="223" customWidth="1"/>
    <col min="7481" max="7481" width="9.62890625" style="223" customWidth="1"/>
    <col min="7482" max="7482" width="7.83984375" style="223" customWidth="1"/>
    <col min="7483" max="7483" width="9.62890625" style="223" customWidth="1"/>
    <col min="7484" max="7484" width="1.1015625" style="223" customWidth="1"/>
    <col min="7485" max="7680" width="9.62890625" style="223"/>
    <col min="7681" max="7681" width="22.20703125" style="223" customWidth="1"/>
    <col min="7682" max="7682" width="15.3125" style="223" customWidth="1"/>
    <col min="7683" max="7699" width="0" style="223" hidden="1" customWidth="1"/>
    <col min="7700" max="7700" width="64.26171875" style="223" customWidth="1"/>
    <col min="7701" max="7701" width="81.62890625" style="223" customWidth="1"/>
    <col min="7702" max="7702" width="36.9453125" style="223" customWidth="1"/>
    <col min="7703" max="7703" width="24.47265625" style="223" customWidth="1"/>
    <col min="7704" max="7704" width="31.9453125" style="223" customWidth="1"/>
    <col min="7705" max="7706" width="12.05078125" style="223" customWidth="1"/>
    <col min="7707" max="7707" width="16.1015625" style="223" customWidth="1"/>
    <col min="7708" max="7708" width="15.83984375" style="223" customWidth="1"/>
    <col min="7709" max="7709" width="11.5234375" style="223" customWidth="1"/>
    <col min="7710" max="7710" width="0" style="223" hidden="1" customWidth="1"/>
    <col min="7711" max="7711" width="21.9453125" style="223" customWidth="1"/>
    <col min="7712" max="7712" width="24.62890625" style="223" customWidth="1"/>
    <col min="7713" max="7713" width="19.3671875" style="223" customWidth="1"/>
    <col min="7714" max="7714" width="20.68359375" style="223" customWidth="1"/>
    <col min="7715" max="7715" width="10.15625" style="223" customWidth="1"/>
    <col min="7716" max="7716" width="18.26171875" style="223" customWidth="1"/>
    <col min="7717" max="7717" width="16.1015625" style="223" customWidth="1"/>
    <col min="7718" max="7718" width="18.7890625" style="223" customWidth="1"/>
    <col min="7719" max="7719" width="12.83984375" style="223" customWidth="1"/>
    <col min="7720" max="7720" width="14.89453125" style="223" customWidth="1"/>
    <col min="7721" max="7721" width="19.62890625" style="223" customWidth="1"/>
    <col min="7722" max="7722" width="10.15625" style="223" customWidth="1"/>
    <col min="7723" max="7723" width="11.20703125" style="223" customWidth="1"/>
    <col min="7724" max="7729" width="10.15625" style="223" customWidth="1"/>
    <col min="7730" max="7730" width="12.83984375" style="223" customWidth="1"/>
    <col min="7731" max="7731" width="15.15625" style="223" customWidth="1"/>
    <col min="7732" max="7732" width="13.26171875" style="223" customWidth="1"/>
    <col min="7733" max="7733" width="12.578125" style="223" customWidth="1"/>
    <col min="7734" max="7734" width="13.41796875" style="223" customWidth="1"/>
    <col min="7735" max="7735" width="12.734375" style="223" customWidth="1"/>
    <col min="7736" max="7736" width="10.15625" style="223" customWidth="1"/>
    <col min="7737" max="7737" width="9.62890625" style="223" customWidth="1"/>
    <col min="7738" max="7738" width="7.83984375" style="223" customWidth="1"/>
    <col min="7739" max="7739" width="9.62890625" style="223" customWidth="1"/>
    <col min="7740" max="7740" width="1.1015625" style="223" customWidth="1"/>
    <col min="7741" max="7936" width="9.62890625" style="223"/>
    <col min="7937" max="7937" width="22.20703125" style="223" customWidth="1"/>
    <col min="7938" max="7938" width="15.3125" style="223" customWidth="1"/>
    <col min="7939" max="7955" width="0" style="223" hidden="1" customWidth="1"/>
    <col min="7956" max="7956" width="64.26171875" style="223" customWidth="1"/>
    <col min="7957" max="7957" width="81.62890625" style="223" customWidth="1"/>
    <col min="7958" max="7958" width="36.9453125" style="223" customWidth="1"/>
    <col min="7959" max="7959" width="24.47265625" style="223" customWidth="1"/>
    <col min="7960" max="7960" width="31.9453125" style="223" customWidth="1"/>
    <col min="7961" max="7962" width="12.05078125" style="223" customWidth="1"/>
    <col min="7963" max="7963" width="16.1015625" style="223" customWidth="1"/>
    <col min="7964" max="7964" width="15.83984375" style="223" customWidth="1"/>
    <col min="7965" max="7965" width="11.5234375" style="223" customWidth="1"/>
    <col min="7966" max="7966" width="0" style="223" hidden="1" customWidth="1"/>
    <col min="7967" max="7967" width="21.9453125" style="223" customWidth="1"/>
    <col min="7968" max="7968" width="24.62890625" style="223" customWidth="1"/>
    <col min="7969" max="7969" width="19.3671875" style="223" customWidth="1"/>
    <col min="7970" max="7970" width="20.68359375" style="223" customWidth="1"/>
    <col min="7971" max="7971" width="10.15625" style="223" customWidth="1"/>
    <col min="7972" max="7972" width="18.26171875" style="223" customWidth="1"/>
    <col min="7973" max="7973" width="16.1015625" style="223" customWidth="1"/>
    <col min="7974" max="7974" width="18.7890625" style="223" customWidth="1"/>
    <col min="7975" max="7975" width="12.83984375" style="223" customWidth="1"/>
    <col min="7976" max="7976" width="14.89453125" style="223" customWidth="1"/>
    <col min="7977" max="7977" width="19.62890625" style="223" customWidth="1"/>
    <col min="7978" max="7978" width="10.15625" style="223" customWidth="1"/>
    <col min="7979" max="7979" width="11.20703125" style="223" customWidth="1"/>
    <col min="7980" max="7985" width="10.15625" style="223" customWidth="1"/>
    <col min="7986" max="7986" width="12.83984375" style="223" customWidth="1"/>
    <col min="7987" max="7987" width="15.15625" style="223" customWidth="1"/>
    <col min="7988" max="7988" width="13.26171875" style="223" customWidth="1"/>
    <col min="7989" max="7989" width="12.578125" style="223" customWidth="1"/>
    <col min="7990" max="7990" width="13.41796875" style="223" customWidth="1"/>
    <col min="7991" max="7991" width="12.734375" style="223" customWidth="1"/>
    <col min="7992" max="7992" width="10.15625" style="223" customWidth="1"/>
    <col min="7993" max="7993" width="9.62890625" style="223" customWidth="1"/>
    <col min="7994" max="7994" width="7.83984375" style="223" customWidth="1"/>
    <col min="7995" max="7995" width="9.62890625" style="223" customWidth="1"/>
    <col min="7996" max="7996" width="1.1015625" style="223" customWidth="1"/>
    <col min="7997" max="8192" width="9.62890625" style="223"/>
    <col min="8193" max="8193" width="22.20703125" style="223" customWidth="1"/>
    <col min="8194" max="8194" width="15.3125" style="223" customWidth="1"/>
    <col min="8195" max="8211" width="0" style="223" hidden="1" customWidth="1"/>
    <col min="8212" max="8212" width="64.26171875" style="223" customWidth="1"/>
    <col min="8213" max="8213" width="81.62890625" style="223" customWidth="1"/>
    <col min="8214" max="8214" width="36.9453125" style="223" customWidth="1"/>
    <col min="8215" max="8215" width="24.47265625" style="223" customWidth="1"/>
    <col min="8216" max="8216" width="31.9453125" style="223" customWidth="1"/>
    <col min="8217" max="8218" width="12.05078125" style="223" customWidth="1"/>
    <col min="8219" max="8219" width="16.1015625" style="223" customWidth="1"/>
    <col min="8220" max="8220" width="15.83984375" style="223" customWidth="1"/>
    <col min="8221" max="8221" width="11.5234375" style="223" customWidth="1"/>
    <col min="8222" max="8222" width="0" style="223" hidden="1" customWidth="1"/>
    <col min="8223" max="8223" width="21.9453125" style="223" customWidth="1"/>
    <col min="8224" max="8224" width="24.62890625" style="223" customWidth="1"/>
    <col min="8225" max="8225" width="19.3671875" style="223" customWidth="1"/>
    <col min="8226" max="8226" width="20.68359375" style="223" customWidth="1"/>
    <col min="8227" max="8227" width="10.15625" style="223" customWidth="1"/>
    <col min="8228" max="8228" width="18.26171875" style="223" customWidth="1"/>
    <col min="8229" max="8229" width="16.1015625" style="223" customWidth="1"/>
    <col min="8230" max="8230" width="18.7890625" style="223" customWidth="1"/>
    <col min="8231" max="8231" width="12.83984375" style="223" customWidth="1"/>
    <col min="8232" max="8232" width="14.89453125" style="223" customWidth="1"/>
    <col min="8233" max="8233" width="19.62890625" style="223" customWidth="1"/>
    <col min="8234" max="8234" width="10.15625" style="223" customWidth="1"/>
    <col min="8235" max="8235" width="11.20703125" style="223" customWidth="1"/>
    <col min="8236" max="8241" width="10.15625" style="223" customWidth="1"/>
    <col min="8242" max="8242" width="12.83984375" style="223" customWidth="1"/>
    <col min="8243" max="8243" width="15.15625" style="223" customWidth="1"/>
    <col min="8244" max="8244" width="13.26171875" style="223" customWidth="1"/>
    <col min="8245" max="8245" width="12.578125" style="223" customWidth="1"/>
    <col min="8246" max="8246" width="13.41796875" style="223" customWidth="1"/>
    <col min="8247" max="8247" width="12.734375" style="223" customWidth="1"/>
    <col min="8248" max="8248" width="10.15625" style="223" customWidth="1"/>
    <col min="8249" max="8249" width="9.62890625" style="223" customWidth="1"/>
    <col min="8250" max="8250" width="7.83984375" style="223" customWidth="1"/>
    <col min="8251" max="8251" width="9.62890625" style="223" customWidth="1"/>
    <col min="8252" max="8252" width="1.1015625" style="223" customWidth="1"/>
    <col min="8253" max="8448" width="9.62890625" style="223"/>
    <col min="8449" max="8449" width="22.20703125" style="223" customWidth="1"/>
    <col min="8450" max="8450" width="15.3125" style="223" customWidth="1"/>
    <col min="8451" max="8467" width="0" style="223" hidden="1" customWidth="1"/>
    <col min="8468" max="8468" width="64.26171875" style="223" customWidth="1"/>
    <col min="8469" max="8469" width="81.62890625" style="223" customWidth="1"/>
    <col min="8470" max="8470" width="36.9453125" style="223" customWidth="1"/>
    <col min="8471" max="8471" width="24.47265625" style="223" customWidth="1"/>
    <col min="8472" max="8472" width="31.9453125" style="223" customWidth="1"/>
    <col min="8473" max="8474" width="12.05078125" style="223" customWidth="1"/>
    <col min="8475" max="8475" width="16.1015625" style="223" customWidth="1"/>
    <col min="8476" max="8476" width="15.83984375" style="223" customWidth="1"/>
    <col min="8477" max="8477" width="11.5234375" style="223" customWidth="1"/>
    <col min="8478" max="8478" width="0" style="223" hidden="1" customWidth="1"/>
    <col min="8479" max="8479" width="21.9453125" style="223" customWidth="1"/>
    <col min="8480" max="8480" width="24.62890625" style="223" customWidth="1"/>
    <col min="8481" max="8481" width="19.3671875" style="223" customWidth="1"/>
    <col min="8482" max="8482" width="20.68359375" style="223" customWidth="1"/>
    <col min="8483" max="8483" width="10.15625" style="223" customWidth="1"/>
    <col min="8484" max="8484" width="18.26171875" style="223" customWidth="1"/>
    <col min="8485" max="8485" width="16.1015625" style="223" customWidth="1"/>
    <col min="8486" max="8486" width="18.7890625" style="223" customWidth="1"/>
    <col min="8487" max="8487" width="12.83984375" style="223" customWidth="1"/>
    <col min="8488" max="8488" width="14.89453125" style="223" customWidth="1"/>
    <col min="8489" max="8489" width="19.62890625" style="223" customWidth="1"/>
    <col min="8490" max="8490" width="10.15625" style="223" customWidth="1"/>
    <col min="8491" max="8491" width="11.20703125" style="223" customWidth="1"/>
    <col min="8492" max="8497" width="10.15625" style="223" customWidth="1"/>
    <col min="8498" max="8498" width="12.83984375" style="223" customWidth="1"/>
    <col min="8499" max="8499" width="15.15625" style="223" customWidth="1"/>
    <col min="8500" max="8500" width="13.26171875" style="223" customWidth="1"/>
    <col min="8501" max="8501" width="12.578125" style="223" customWidth="1"/>
    <col min="8502" max="8502" width="13.41796875" style="223" customWidth="1"/>
    <col min="8503" max="8503" width="12.734375" style="223" customWidth="1"/>
    <col min="8504" max="8504" width="10.15625" style="223" customWidth="1"/>
    <col min="8505" max="8505" width="9.62890625" style="223" customWidth="1"/>
    <col min="8506" max="8506" width="7.83984375" style="223" customWidth="1"/>
    <col min="8507" max="8507" width="9.62890625" style="223" customWidth="1"/>
    <col min="8508" max="8508" width="1.1015625" style="223" customWidth="1"/>
    <col min="8509" max="8704" width="9.62890625" style="223"/>
    <col min="8705" max="8705" width="22.20703125" style="223" customWidth="1"/>
    <col min="8706" max="8706" width="15.3125" style="223" customWidth="1"/>
    <col min="8707" max="8723" width="0" style="223" hidden="1" customWidth="1"/>
    <col min="8724" max="8724" width="64.26171875" style="223" customWidth="1"/>
    <col min="8725" max="8725" width="81.62890625" style="223" customWidth="1"/>
    <col min="8726" max="8726" width="36.9453125" style="223" customWidth="1"/>
    <col min="8727" max="8727" width="24.47265625" style="223" customWidth="1"/>
    <col min="8728" max="8728" width="31.9453125" style="223" customWidth="1"/>
    <col min="8729" max="8730" width="12.05078125" style="223" customWidth="1"/>
    <col min="8731" max="8731" width="16.1015625" style="223" customWidth="1"/>
    <col min="8732" max="8732" width="15.83984375" style="223" customWidth="1"/>
    <col min="8733" max="8733" width="11.5234375" style="223" customWidth="1"/>
    <col min="8734" max="8734" width="0" style="223" hidden="1" customWidth="1"/>
    <col min="8735" max="8735" width="21.9453125" style="223" customWidth="1"/>
    <col min="8736" max="8736" width="24.62890625" style="223" customWidth="1"/>
    <col min="8737" max="8737" width="19.3671875" style="223" customWidth="1"/>
    <col min="8738" max="8738" width="20.68359375" style="223" customWidth="1"/>
    <col min="8739" max="8739" width="10.15625" style="223" customWidth="1"/>
    <col min="8740" max="8740" width="18.26171875" style="223" customWidth="1"/>
    <col min="8741" max="8741" width="16.1015625" style="223" customWidth="1"/>
    <col min="8742" max="8742" width="18.7890625" style="223" customWidth="1"/>
    <col min="8743" max="8743" width="12.83984375" style="223" customWidth="1"/>
    <col min="8744" max="8744" width="14.89453125" style="223" customWidth="1"/>
    <col min="8745" max="8745" width="19.62890625" style="223" customWidth="1"/>
    <col min="8746" max="8746" width="10.15625" style="223" customWidth="1"/>
    <col min="8747" max="8747" width="11.20703125" style="223" customWidth="1"/>
    <col min="8748" max="8753" width="10.15625" style="223" customWidth="1"/>
    <col min="8754" max="8754" width="12.83984375" style="223" customWidth="1"/>
    <col min="8755" max="8755" width="15.15625" style="223" customWidth="1"/>
    <col min="8756" max="8756" width="13.26171875" style="223" customWidth="1"/>
    <col min="8757" max="8757" width="12.578125" style="223" customWidth="1"/>
    <col min="8758" max="8758" width="13.41796875" style="223" customWidth="1"/>
    <col min="8759" max="8759" width="12.734375" style="223" customWidth="1"/>
    <col min="8760" max="8760" width="10.15625" style="223" customWidth="1"/>
    <col min="8761" max="8761" width="9.62890625" style="223" customWidth="1"/>
    <col min="8762" max="8762" width="7.83984375" style="223" customWidth="1"/>
    <col min="8763" max="8763" width="9.62890625" style="223" customWidth="1"/>
    <col min="8764" max="8764" width="1.1015625" style="223" customWidth="1"/>
    <col min="8765" max="8960" width="9.62890625" style="223"/>
    <col min="8961" max="8961" width="22.20703125" style="223" customWidth="1"/>
    <col min="8962" max="8962" width="15.3125" style="223" customWidth="1"/>
    <col min="8963" max="8979" width="0" style="223" hidden="1" customWidth="1"/>
    <col min="8980" max="8980" width="64.26171875" style="223" customWidth="1"/>
    <col min="8981" max="8981" width="81.62890625" style="223" customWidth="1"/>
    <col min="8982" max="8982" width="36.9453125" style="223" customWidth="1"/>
    <col min="8983" max="8983" width="24.47265625" style="223" customWidth="1"/>
    <col min="8984" max="8984" width="31.9453125" style="223" customWidth="1"/>
    <col min="8985" max="8986" width="12.05078125" style="223" customWidth="1"/>
    <col min="8987" max="8987" width="16.1015625" style="223" customWidth="1"/>
    <col min="8988" max="8988" width="15.83984375" style="223" customWidth="1"/>
    <col min="8989" max="8989" width="11.5234375" style="223" customWidth="1"/>
    <col min="8990" max="8990" width="0" style="223" hidden="1" customWidth="1"/>
    <col min="8991" max="8991" width="21.9453125" style="223" customWidth="1"/>
    <col min="8992" max="8992" width="24.62890625" style="223" customWidth="1"/>
    <col min="8993" max="8993" width="19.3671875" style="223" customWidth="1"/>
    <col min="8994" max="8994" width="20.68359375" style="223" customWidth="1"/>
    <col min="8995" max="8995" width="10.15625" style="223" customWidth="1"/>
    <col min="8996" max="8996" width="18.26171875" style="223" customWidth="1"/>
    <col min="8997" max="8997" width="16.1015625" style="223" customWidth="1"/>
    <col min="8998" max="8998" width="18.7890625" style="223" customWidth="1"/>
    <col min="8999" max="8999" width="12.83984375" style="223" customWidth="1"/>
    <col min="9000" max="9000" width="14.89453125" style="223" customWidth="1"/>
    <col min="9001" max="9001" width="19.62890625" style="223" customWidth="1"/>
    <col min="9002" max="9002" width="10.15625" style="223" customWidth="1"/>
    <col min="9003" max="9003" width="11.20703125" style="223" customWidth="1"/>
    <col min="9004" max="9009" width="10.15625" style="223" customWidth="1"/>
    <col min="9010" max="9010" width="12.83984375" style="223" customWidth="1"/>
    <col min="9011" max="9011" width="15.15625" style="223" customWidth="1"/>
    <col min="9012" max="9012" width="13.26171875" style="223" customWidth="1"/>
    <col min="9013" max="9013" width="12.578125" style="223" customWidth="1"/>
    <col min="9014" max="9014" width="13.41796875" style="223" customWidth="1"/>
    <col min="9015" max="9015" width="12.734375" style="223" customWidth="1"/>
    <col min="9016" max="9016" width="10.15625" style="223" customWidth="1"/>
    <col min="9017" max="9017" width="9.62890625" style="223" customWidth="1"/>
    <col min="9018" max="9018" width="7.83984375" style="223" customWidth="1"/>
    <col min="9019" max="9019" width="9.62890625" style="223" customWidth="1"/>
    <col min="9020" max="9020" width="1.1015625" style="223" customWidth="1"/>
    <col min="9021" max="9216" width="9.62890625" style="223"/>
    <col min="9217" max="9217" width="22.20703125" style="223" customWidth="1"/>
    <col min="9218" max="9218" width="15.3125" style="223" customWidth="1"/>
    <col min="9219" max="9235" width="0" style="223" hidden="1" customWidth="1"/>
    <col min="9236" max="9236" width="64.26171875" style="223" customWidth="1"/>
    <col min="9237" max="9237" width="81.62890625" style="223" customWidth="1"/>
    <col min="9238" max="9238" width="36.9453125" style="223" customWidth="1"/>
    <col min="9239" max="9239" width="24.47265625" style="223" customWidth="1"/>
    <col min="9240" max="9240" width="31.9453125" style="223" customWidth="1"/>
    <col min="9241" max="9242" width="12.05078125" style="223" customWidth="1"/>
    <col min="9243" max="9243" width="16.1015625" style="223" customWidth="1"/>
    <col min="9244" max="9244" width="15.83984375" style="223" customWidth="1"/>
    <col min="9245" max="9245" width="11.5234375" style="223" customWidth="1"/>
    <col min="9246" max="9246" width="0" style="223" hidden="1" customWidth="1"/>
    <col min="9247" max="9247" width="21.9453125" style="223" customWidth="1"/>
    <col min="9248" max="9248" width="24.62890625" style="223" customWidth="1"/>
    <col min="9249" max="9249" width="19.3671875" style="223" customWidth="1"/>
    <col min="9250" max="9250" width="20.68359375" style="223" customWidth="1"/>
    <col min="9251" max="9251" width="10.15625" style="223" customWidth="1"/>
    <col min="9252" max="9252" width="18.26171875" style="223" customWidth="1"/>
    <col min="9253" max="9253" width="16.1015625" style="223" customWidth="1"/>
    <col min="9254" max="9254" width="18.7890625" style="223" customWidth="1"/>
    <col min="9255" max="9255" width="12.83984375" style="223" customWidth="1"/>
    <col min="9256" max="9256" width="14.89453125" style="223" customWidth="1"/>
    <col min="9257" max="9257" width="19.62890625" style="223" customWidth="1"/>
    <col min="9258" max="9258" width="10.15625" style="223" customWidth="1"/>
    <col min="9259" max="9259" width="11.20703125" style="223" customWidth="1"/>
    <col min="9260" max="9265" width="10.15625" style="223" customWidth="1"/>
    <col min="9266" max="9266" width="12.83984375" style="223" customWidth="1"/>
    <col min="9267" max="9267" width="15.15625" style="223" customWidth="1"/>
    <col min="9268" max="9268" width="13.26171875" style="223" customWidth="1"/>
    <col min="9269" max="9269" width="12.578125" style="223" customWidth="1"/>
    <col min="9270" max="9270" width="13.41796875" style="223" customWidth="1"/>
    <col min="9271" max="9271" width="12.734375" style="223" customWidth="1"/>
    <col min="9272" max="9272" width="10.15625" style="223" customWidth="1"/>
    <col min="9273" max="9273" width="9.62890625" style="223" customWidth="1"/>
    <col min="9274" max="9274" width="7.83984375" style="223" customWidth="1"/>
    <col min="9275" max="9275" width="9.62890625" style="223" customWidth="1"/>
    <col min="9276" max="9276" width="1.1015625" style="223" customWidth="1"/>
    <col min="9277" max="9472" width="9.62890625" style="223"/>
    <col min="9473" max="9473" width="22.20703125" style="223" customWidth="1"/>
    <col min="9474" max="9474" width="15.3125" style="223" customWidth="1"/>
    <col min="9475" max="9491" width="0" style="223" hidden="1" customWidth="1"/>
    <col min="9492" max="9492" width="64.26171875" style="223" customWidth="1"/>
    <col min="9493" max="9493" width="81.62890625" style="223" customWidth="1"/>
    <col min="9494" max="9494" width="36.9453125" style="223" customWidth="1"/>
    <col min="9495" max="9495" width="24.47265625" style="223" customWidth="1"/>
    <col min="9496" max="9496" width="31.9453125" style="223" customWidth="1"/>
    <col min="9497" max="9498" width="12.05078125" style="223" customWidth="1"/>
    <col min="9499" max="9499" width="16.1015625" style="223" customWidth="1"/>
    <col min="9500" max="9500" width="15.83984375" style="223" customWidth="1"/>
    <col min="9501" max="9501" width="11.5234375" style="223" customWidth="1"/>
    <col min="9502" max="9502" width="0" style="223" hidden="1" customWidth="1"/>
    <col min="9503" max="9503" width="21.9453125" style="223" customWidth="1"/>
    <col min="9504" max="9504" width="24.62890625" style="223" customWidth="1"/>
    <col min="9505" max="9505" width="19.3671875" style="223" customWidth="1"/>
    <col min="9506" max="9506" width="20.68359375" style="223" customWidth="1"/>
    <col min="9507" max="9507" width="10.15625" style="223" customWidth="1"/>
    <col min="9508" max="9508" width="18.26171875" style="223" customWidth="1"/>
    <col min="9509" max="9509" width="16.1015625" style="223" customWidth="1"/>
    <col min="9510" max="9510" width="18.7890625" style="223" customWidth="1"/>
    <col min="9511" max="9511" width="12.83984375" style="223" customWidth="1"/>
    <col min="9512" max="9512" width="14.89453125" style="223" customWidth="1"/>
    <col min="9513" max="9513" width="19.62890625" style="223" customWidth="1"/>
    <col min="9514" max="9514" width="10.15625" style="223" customWidth="1"/>
    <col min="9515" max="9515" width="11.20703125" style="223" customWidth="1"/>
    <col min="9516" max="9521" width="10.15625" style="223" customWidth="1"/>
    <col min="9522" max="9522" width="12.83984375" style="223" customWidth="1"/>
    <col min="9523" max="9523" width="15.15625" style="223" customWidth="1"/>
    <col min="9524" max="9524" width="13.26171875" style="223" customWidth="1"/>
    <col min="9525" max="9525" width="12.578125" style="223" customWidth="1"/>
    <col min="9526" max="9526" width="13.41796875" style="223" customWidth="1"/>
    <col min="9527" max="9527" width="12.734375" style="223" customWidth="1"/>
    <col min="9528" max="9528" width="10.15625" style="223" customWidth="1"/>
    <col min="9529" max="9529" width="9.62890625" style="223" customWidth="1"/>
    <col min="9530" max="9530" width="7.83984375" style="223" customWidth="1"/>
    <col min="9531" max="9531" width="9.62890625" style="223" customWidth="1"/>
    <col min="9532" max="9532" width="1.1015625" style="223" customWidth="1"/>
    <col min="9533" max="9728" width="9.62890625" style="223"/>
    <col min="9729" max="9729" width="22.20703125" style="223" customWidth="1"/>
    <col min="9730" max="9730" width="15.3125" style="223" customWidth="1"/>
    <col min="9731" max="9747" width="0" style="223" hidden="1" customWidth="1"/>
    <col min="9748" max="9748" width="64.26171875" style="223" customWidth="1"/>
    <col min="9749" max="9749" width="81.62890625" style="223" customWidth="1"/>
    <col min="9750" max="9750" width="36.9453125" style="223" customWidth="1"/>
    <col min="9751" max="9751" width="24.47265625" style="223" customWidth="1"/>
    <col min="9752" max="9752" width="31.9453125" style="223" customWidth="1"/>
    <col min="9753" max="9754" width="12.05078125" style="223" customWidth="1"/>
    <col min="9755" max="9755" width="16.1015625" style="223" customWidth="1"/>
    <col min="9756" max="9756" width="15.83984375" style="223" customWidth="1"/>
    <col min="9757" max="9757" width="11.5234375" style="223" customWidth="1"/>
    <col min="9758" max="9758" width="0" style="223" hidden="1" customWidth="1"/>
    <col min="9759" max="9759" width="21.9453125" style="223" customWidth="1"/>
    <col min="9760" max="9760" width="24.62890625" style="223" customWidth="1"/>
    <col min="9761" max="9761" width="19.3671875" style="223" customWidth="1"/>
    <col min="9762" max="9762" width="20.68359375" style="223" customWidth="1"/>
    <col min="9763" max="9763" width="10.15625" style="223" customWidth="1"/>
    <col min="9764" max="9764" width="18.26171875" style="223" customWidth="1"/>
    <col min="9765" max="9765" width="16.1015625" style="223" customWidth="1"/>
    <col min="9766" max="9766" width="18.7890625" style="223" customWidth="1"/>
    <col min="9767" max="9767" width="12.83984375" style="223" customWidth="1"/>
    <col min="9768" max="9768" width="14.89453125" style="223" customWidth="1"/>
    <col min="9769" max="9769" width="19.62890625" style="223" customWidth="1"/>
    <col min="9770" max="9770" width="10.15625" style="223" customWidth="1"/>
    <col min="9771" max="9771" width="11.20703125" style="223" customWidth="1"/>
    <col min="9772" max="9777" width="10.15625" style="223" customWidth="1"/>
    <col min="9778" max="9778" width="12.83984375" style="223" customWidth="1"/>
    <col min="9779" max="9779" width="15.15625" style="223" customWidth="1"/>
    <col min="9780" max="9780" width="13.26171875" style="223" customWidth="1"/>
    <col min="9781" max="9781" width="12.578125" style="223" customWidth="1"/>
    <col min="9782" max="9782" width="13.41796875" style="223" customWidth="1"/>
    <col min="9783" max="9783" width="12.734375" style="223" customWidth="1"/>
    <col min="9784" max="9784" width="10.15625" style="223" customWidth="1"/>
    <col min="9785" max="9785" width="9.62890625" style="223" customWidth="1"/>
    <col min="9786" max="9786" width="7.83984375" style="223" customWidth="1"/>
    <col min="9787" max="9787" width="9.62890625" style="223" customWidth="1"/>
    <col min="9788" max="9788" width="1.1015625" style="223" customWidth="1"/>
    <col min="9789" max="9984" width="9.62890625" style="223"/>
    <col min="9985" max="9985" width="22.20703125" style="223" customWidth="1"/>
    <col min="9986" max="9986" width="15.3125" style="223" customWidth="1"/>
    <col min="9987" max="10003" width="0" style="223" hidden="1" customWidth="1"/>
    <col min="10004" max="10004" width="64.26171875" style="223" customWidth="1"/>
    <col min="10005" max="10005" width="81.62890625" style="223" customWidth="1"/>
    <col min="10006" max="10006" width="36.9453125" style="223" customWidth="1"/>
    <col min="10007" max="10007" width="24.47265625" style="223" customWidth="1"/>
    <col min="10008" max="10008" width="31.9453125" style="223" customWidth="1"/>
    <col min="10009" max="10010" width="12.05078125" style="223" customWidth="1"/>
    <col min="10011" max="10011" width="16.1015625" style="223" customWidth="1"/>
    <col min="10012" max="10012" width="15.83984375" style="223" customWidth="1"/>
    <col min="10013" max="10013" width="11.5234375" style="223" customWidth="1"/>
    <col min="10014" max="10014" width="0" style="223" hidden="1" customWidth="1"/>
    <col min="10015" max="10015" width="21.9453125" style="223" customWidth="1"/>
    <col min="10016" max="10016" width="24.62890625" style="223" customWidth="1"/>
    <col min="10017" max="10017" width="19.3671875" style="223" customWidth="1"/>
    <col min="10018" max="10018" width="20.68359375" style="223" customWidth="1"/>
    <col min="10019" max="10019" width="10.15625" style="223" customWidth="1"/>
    <col min="10020" max="10020" width="18.26171875" style="223" customWidth="1"/>
    <col min="10021" max="10021" width="16.1015625" style="223" customWidth="1"/>
    <col min="10022" max="10022" width="18.7890625" style="223" customWidth="1"/>
    <col min="10023" max="10023" width="12.83984375" style="223" customWidth="1"/>
    <col min="10024" max="10024" width="14.89453125" style="223" customWidth="1"/>
    <col min="10025" max="10025" width="19.62890625" style="223" customWidth="1"/>
    <col min="10026" max="10026" width="10.15625" style="223" customWidth="1"/>
    <col min="10027" max="10027" width="11.20703125" style="223" customWidth="1"/>
    <col min="10028" max="10033" width="10.15625" style="223" customWidth="1"/>
    <col min="10034" max="10034" width="12.83984375" style="223" customWidth="1"/>
    <col min="10035" max="10035" width="15.15625" style="223" customWidth="1"/>
    <col min="10036" max="10036" width="13.26171875" style="223" customWidth="1"/>
    <col min="10037" max="10037" width="12.578125" style="223" customWidth="1"/>
    <col min="10038" max="10038" width="13.41796875" style="223" customWidth="1"/>
    <col min="10039" max="10039" width="12.734375" style="223" customWidth="1"/>
    <col min="10040" max="10040" width="10.15625" style="223" customWidth="1"/>
    <col min="10041" max="10041" width="9.62890625" style="223" customWidth="1"/>
    <col min="10042" max="10042" width="7.83984375" style="223" customWidth="1"/>
    <col min="10043" max="10043" width="9.62890625" style="223" customWidth="1"/>
    <col min="10044" max="10044" width="1.1015625" style="223" customWidth="1"/>
    <col min="10045" max="10240" width="9.62890625" style="223"/>
    <col min="10241" max="10241" width="22.20703125" style="223" customWidth="1"/>
    <col min="10242" max="10242" width="15.3125" style="223" customWidth="1"/>
    <col min="10243" max="10259" width="0" style="223" hidden="1" customWidth="1"/>
    <col min="10260" max="10260" width="64.26171875" style="223" customWidth="1"/>
    <col min="10261" max="10261" width="81.62890625" style="223" customWidth="1"/>
    <col min="10262" max="10262" width="36.9453125" style="223" customWidth="1"/>
    <col min="10263" max="10263" width="24.47265625" style="223" customWidth="1"/>
    <col min="10264" max="10264" width="31.9453125" style="223" customWidth="1"/>
    <col min="10265" max="10266" width="12.05078125" style="223" customWidth="1"/>
    <col min="10267" max="10267" width="16.1015625" style="223" customWidth="1"/>
    <col min="10268" max="10268" width="15.83984375" style="223" customWidth="1"/>
    <col min="10269" max="10269" width="11.5234375" style="223" customWidth="1"/>
    <col min="10270" max="10270" width="0" style="223" hidden="1" customWidth="1"/>
    <col min="10271" max="10271" width="21.9453125" style="223" customWidth="1"/>
    <col min="10272" max="10272" width="24.62890625" style="223" customWidth="1"/>
    <col min="10273" max="10273" width="19.3671875" style="223" customWidth="1"/>
    <col min="10274" max="10274" width="20.68359375" style="223" customWidth="1"/>
    <col min="10275" max="10275" width="10.15625" style="223" customWidth="1"/>
    <col min="10276" max="10276" width="18.26171875" style="223" customWidth="1"/>
    <col min="10277" max="10277" width="16.1015625" style="223" customWidth="1"/>
    <col min="10278" max="10278" width="18.7890625" style="223" customWidth="1"/>
    <col min="10279" max="10279" width="12.83984375" style="223" customWidth="1"/>
    <col min="10280" max="10280" width="14.89453125" style="223" customWidth="1"/>
    <col min="10281" max="10281" width="19.62890625" style="223" customWidth="1"/>
    <col min="10282" max="10282" width="10.15625" style="223" customWidth="1"/>
    <col min="10283" max="10283" width="11.20703125" style="223" customWidth="1"/>
    <col min="10284" max="10289" width="10.15625" style="223" customWidth="1"/>
    <col min="10290" max="10290" width="12.83984375" style="223" customWidth="1"/>
    <col min="10291" max="10291" width="15.15625" style="223" customWidth="1"/>
    <col min="10292" max="10292" width="13.26171875" style="223" customWidth="1"/>
    <col min="10293" max="10293" width="12.578125" style="223" customWidth="1"/>
    <col min="10294" max="10294" width="13.41796875" style="223" customWidth="1"/>
    <col min="10295" max="10295" width="12.734375" style="223" customWidth="1"/>
    <col min="10296" max="10296" width="10.15625" style="223" customWidth="1"/>
    <col min="10297" max="10297" width="9.62890625" style="223" customWidth="1"/>
    <col min="10298" max="10298" width="7.83984375" style="223" customWidth="1"/>
    <col min="10299" max="10299" width="9.62890625" style="223" customWidth="1"/>
    <col min="10300" max="10300" width="1.1015625" style="223" customWidth="1"/>
    <col min="10301" max="10496" width="9.62890625" style="223"/>
    <col min="10497" max="10497" width="22.20703125" style="223" customWidth="1"/>
    <col min="10498" max="10498" width="15.3125" style="223" customWidth="1"/>
    <col min="10499" max="10515" width="0" style="223" hidden="1" customWidth="1"/>
    <col min="10516" max="10516" width="64.26171875" style="223" customWidth="1"/>
    <col min="10517" max="10517" width="81.62890625" style="223" customWidth="1"/>
    <col min="10518" max="10518" width="36.9453125" style="223" customWidth="1"/>
    <col min="10519" max="10519" width="24.47265625" style="223" customWidth="1"/>
    <col min="10520" max="10520" width="31.9453125" style="223" customWidth="1"/>
    <col min="10521" max="10522" width="12.05078125" style="223" customWidth="1"/>
    <col min="10523" max="10523" width="16.1015625" style="223" customWidth="1"/>
    <col min="10524" max="10524" width="15.83984375" style="223" customWidth="1"/>
    <col min="10525" max="10525" width="11.5234375" style="223" customWidth="1"/>
    <col min="10526" max="10526" width="0" style="223" hidden="1" customWidth="1"/>
    <col min="10527" max="10527" width="21.9453125" style="223" customWidth="1"/>
    <col min="10528" max="10528" width="24.62890625" style="223" customWidth="1"/>
    <col min="10529" max="10529" width="19.3671875" style="223" customWidth="1"/>
    <col min="10530" max="10530" width="20.68359375" style="223" customWidth="1"/>
    <col min="10531" max="10531" width="10.15625" style="223" customWidth="1"/>
    <col min="10532" max="10532" width="18.26171875" style="223" customWidth="1"/>
    <col min="10533" max="10533" width="16.1015625" style="223" customWidth="1"/>
    <col min="10534" max="10534" width="18.7890625" style="223" customWidth="1"/>
    <col min="10535" max="10535" width="12.83984375" style="223" customWidth="1"/>
    <col min="10536" max="10536" width="14.89453125" style="223" customWidth="1"/>
    <col min="10537" max="10537" width="19.62890625" style="223" customWidth="1"/>
    <col min="10538" max="10538" width="10.15625" style="223" customWidth="1"/>
    <col min="10539" max="10539" width="11.20703125" style="223" customWidth="1"/>
    <col min="10540" max="10545" width="10.15625" style="223" customWidth="1"/>
    <col min="10546" max="10546" width="12.83984375" style="223" customWidth="1"/>
    <col min="10547" max="10547" width="15.15625" style="223" customWidth="1"/>
    <col min="10548" max="10548" width="13.26171875" style="223" customWidth="1"/>
    <col min="10549" max="10549" width="12.578125" style="223" customWidth="1"/>
    <col min="10550" max="10550" width="13.41796875" style="223" customWidth="1"/>
    <col min="10551" max="10551" width="12.734375" style="223" customWidth="1"/>
    <col min="10552" max="10552" width="10.15625" style="223" customWidth="1"/>
    <col min="10553" max="10553" width="9.62890625" style="223" customWidth="1"/>
    <col min="10554" max="10554" width="7.83984375" style="223" customWidth="1"/>
    <col min="10555" max="10555" width="9.62890625" style="223" customWidth="1"/>
    <col min="10556" max="10556" width="1.1015625" style="223" customWidth="1"/>
    <col min="10557" max="10752" width="9.62890625" style="223"/>
    <col min="10753" max="10753" width="22.20703125" style="223" customWidth="1"/>
    <col min="10754" max="10754" width="15.3125" style="223" customWidth="1"/>
    <col min="10755" max="10771" width="0" style="223" hidden="1" customWidth="1"/>
    <col min="10772" max="10772" width="64.26171875" style="223" customWidth="1"/>
    <col min="10773" max="10773" width="81.62890625" style="223" customWidth="1"/>
    <col min="10774" max="10774" width="36.9453125" style="223" customWidth="1"/>
    <col min="10775" max="10775" width="24.47265625" style="223" customWidth="1"/>
    <col min="10776" max="10776" width="31.9453125" style="223" customWidth="1"/>
    <col min="10777" max="10778" width="12.05078125" style="223" customWidth="1"/>
    <col min="10779" max="10779" width="16.1015625" style="223" customWidth="1"/>
    <col min="10780" max="10780" width="15.83984375" style="223" customWidth="1"/>
    <col min="10781" max="10781" width="11.5234375" style="223" customWidth="1"/>
    <col min="10782" max="10782" width="0" style="223" hidden="1" customWidth="1"/>
    <col min="10783" max="10783" width="21.9453125" style="223" customWidth="1"/>
    <col min="10784" max="10784" width="24.62890625" style="223" customWidth="1"/>
    <col min="10785" max="10785" width="19.3671875" style="223" customWidth="1"/>
    <col min="10786" max="10786" width="20.68359375" style="223" customWidth="1"/>
    <col min="10787" max="10787" width="10.15625" style="223" customWidth="1"/>
    <col min="10788" max="10788" width="18.26171875" style="223" customWidth="1"/>
    <col min="10789" max="10789" width="16.1015625" style="223" customWidth="1"/>
    <col min="10790" max="10790" width="18.7890625" style="223" customWidth="1"/>
    <col min="10791" max="10791" width="12.83984375" style="223" customWidth="1"/>
    <col min="10792" max="10792" width="14.89453125" style="223" customWidth="1"/>
    <col min="10793" max="10793" width="19.62890625" style="223" customWidth="1"/>
    <col min="10794" max="10794" width="10.15625" style="223" customWidth="1"/>
    <col min="10795" max="10795" width="11.20703125" style="223" customWidth="1"/>
    <col min="10796" max="10801" width="10.15625" style="223" customWidth="1"/>
    <col min="10802" max="10802" width="12.83984375" style="223" customWidth="1"/>
    <col min="10803" max="10803" width="15.15625" style="223" customWidth="1"/>
    <col min="10804" max="10804" width="13.26171875" style="223" customWidth="1"/>
    <col min="10805" max="10805" width="12.578125" style="223" customWidth="1"/>
    <col min="10806" max="10806" width="13.41796875" style="223" customWidth="1"/>
    <col min="10807" max="10807" width="12.734375" style="223" customWidth="1"/>
    <col min="10808" max="10808" width="10.15625" style="223" customWidth="1"/>
    <col min="10809" max="10809" width="9.62890625" style="223" customWidth="1"/>
    <col min="10810" max="10810" width="7.83984375" style="223" customWidth="1"/>
    <col min="10811" max="10811" width="9.62890625" style="223" customWidth="1"/>
    <col min="10812" max="10812" width="1.1015625" style="223" customWidth="1"/>
    <col min="10813" max="11008" width="9.62890625" style="223"/>
    <col min="11009" max="11009" width="22.20703125" style="223" customWidth="1"/>
    <col min="11010" max="11010" width="15.3125" style="223" customWidth="1"/>
    <col min="11011" max="11027" width="0" style="223" hidden="1" customWidth="1"/>
    <col min="11028" max="11028" width="64.26171875" style="223" customWidth="1"/>
    <col min="11029" max="11029" width="81.62890625" style="223" customWidth="1"/>
    <col min="11030" max="11030" width="36.9453125" style="223" customWidth="1"/>
    <col min="11031" max="11031" width="24.47265625" style="223" customWidth="1"/>
    <col min="11032" max="11032" width="31.9453125" style="223" customWidth="1"/>
    <col min="11033" max="11034" width="12.05078125" style="223" customWidth="1"/>
    <col min="11035" max="11035" width="16.1015625" style="223" customWidth="1"/>
    <col min="11036" max="11036" width="15.83984375" style="223" customWidth="1"/>
    <col min="11037" max="11037" width="11.5234375" style="223" customWidth="1"/>
    <col min="11038" max="11038" width="0" style="223" hidden="1" customWidth="1"/>
    <col min="11039" max="11039" width="21.9453125" style="223" customWidth="1"/>
    <col min="11040" max="11040" width="24.62890625" style="223" customWidth="1"/>
    <col min="11041" max="11041" width="19.3671875" style="223" customWidth="1"/>
    <col min="11042" max="11042" width="20.68359375" style="223" customWidth="1"/>
    <col min="11043" max="11043" width="10.15625" style="223" customWidth="1"/>
    <col min="11044" max="11044" width="18.26171875" style="223" customWidth="1"/>
    <col min="11045" max="11045" width="16.1015625" style="223" customWidth="1"/>
    <col min="11046" max="11046" width="18.7890625" style="223" customWidth="1"/>
    <col min="11047" max="11047" width="12.83984375" style="223" customWidth="1"/>
    <col min="11048" max="11048" width="14.89453125" style="223" customWidth="1"/>
    <col min="11049" max="11049" width="19.62890625" style="223" customWidth="1"/>
    <col min="11050" max="11050" width="10.15625" style="223" customWidth="1"/>
    <col min="11051" max="11051" width="11.20703125" style="223" customWidth="1"/>
    <col min="11052" max="11057" width="10.15625" style="223" customWidth="1"/>
    <col min="11058" max="11058" width="12.83984375" style="223" customWidth="1"/>
    <col min="11059" max="11059" width="15.15625" style="223" customWidth="1"/>
    <col min="11060" max="11060" width="13.26171875" style="223" customWidth="1"/>
    <col min="11061" max="11061" width="12.578125" style="223" customWidth="1"/>
    <col min="11062" max="11062" width="13.41796875" style="223" customWidth="1"/>
    <col min="11063" max="11063" width="12.734375" style="223" customWidth="1"/>
    <col min="11064" max="11064" width="10.15625" style="223" customWidth="1"/>
    <col min="11065" max="11065" width="9.62890625" style="223" customWidth="1"/>
    <col min="11066" max="11066" width="7.83984375" style="223" customWidth="1"/>
    <col min="11067" max="11067" width="9.62890625" style="223" customWidth="1"/>
    <col min="11068" max="11068" width="1.1015625" style="223" customWidth="1"/>
    <col min="11069" max="11264" width="9.62890625" style="223"/>
    <col min="11265" max="11265" width="22.20703125" style="223" customWidth="1"/>
    <col min="11266" max="11266" width="15.3125" style="223" customWidth="1"/>
    <col min="11267" max="11283" width="0" style="223" hidden="1" customWidth="1"/>
    <col min="11284" max="11284" width="64.26171875" style="223" customWidth="1"/>
    <col min="11285" max="11285" width="81.62890625" style="223" customWidth="1"/>
    <col min="11286" max="11286" width="36.9453125" style="223" customWidth="1"/>
    <col min="11287" max="11287" width="24.47265625" style="223" customWidth="1"/>
    <col min="11288" max="11288" width="31.9453125" style="223" customWidth="1"/>
    <col min="11289" max="11290" width="12.05078125" style="223" customWidth="1"/>
    <col min="11291" max="11291" width="16.1015625" style="223" customWidth="1"/>
    <col min="11292" max="11292" width="15.83984375" style="223" customWidth="1"/>
    <col min="11293" max="11293" width="11.5234375" style="223" customWidth="1"/>
    <col min="11294" max="11294" width="0" style="223" hidden="1" customWidth="1"/>
    <col min="11295" max="11295" width="21.9453125" style="223" customWidth="1"/>
    <col min="11296" max="11296" width="24.62890625" style="223" customWidth="1"/>
    <col min="11297" max="11297" width="19.3671875" style="223" customWidth="1"/>
    <col min="11298" max="11298" width="20.68359375" style="223" customWidth="1"/>
    <col min="11299" max="11299" width="10.15625" style="223" customWidth="1"/>
    <col min="11300" max="11300" width="18.26171875" style="223" customWidth="1"/>
    <col min="11301" max="11301" width="16.1015625" style="223" customWidth="1"/>
    <col min="11302" max="11302" width="18.7890625" style="223" customWidth="1"/>
    <col min="11303" max="11303" width="12.83984375" style="223" customWidth="1"/>
    <col min="11304" max="11304" width="14.89453125" style="223" customWidth="1"/>
    <col min="11305" max="11305" width="19.62890625" style="223" customWidth="1"/>
    <col min="11306" max="11306" width="10.15625" style="223" customWidth="1"/>
    <col min="11307" max="11307" width="11.20703125" style="223" customWidth="1"/>
    <col min="11308" max="11313" width="10.15625" style="223" customWidth="1"/>
    <col min="11314" max="11314" width="12.83984375" style="223" customWidth="1"/>
    <col min="11315" max="11315" width="15.15625" style="223" customWidth="1"/>
    <col min="11316" max="11316" width="13.26171875" style="223" customWidth="1"/>
    <col min="11317" max="11317" width="12.578125" style="223" customWidth="1"/>
    <col min="11318" max="11318" width="13.41796875" style="223" customWidth="1"/>
    <col min="11319" max="11319" width="12.734375" style="223" customWidth="1"/>
    <col min="11320" max="11320" width="10.15625" style="223" customWidth="1"/>
    <col min="11321" max="11321" width="9.62890625" style="223" customWidth="1"/>
    <col min="11322" max="11322" width="7.83984375" style="223" customWidth="1"/>
    <col min="11323" max="11323" width="9.62890625" style="223" customWidth="1"/>
    <col min="11324" max="11324" width="1.1015625" style="223" customWidth="1"/>
    <col min="11325" max="11520" width="9.62890625" style="223"/>
    <col min="11521" max="11521" width="22.20703125" style="223" customWidth="1"/>
    <col min="11522" max="11522" width="15.3125" style="223" customWidth="1"/>
    <col min="11523" max="11539" width="0" style="223" hidden="1" customWidth="1"/>
    <col min="11540" max="11540" width="64.26171875" style="223" customWidth="1"/>
    <col min="11541" max="11541" width="81.62890625" style="223" customWidth="1"/>
    <col min="11542" max="11542" width="36.9453125" style="223" customWidth="1"/>
    <col min="11543" max="11543" width="24.47265625" style="223" customWidth="1"/>
    <col min="11544" max="11544" width="31.9453125" style="223" customWidth="1"/>
    <col min="11545" max="11546" width="12.05078125" style="223" customWidth="1"/>
    <col min="11547" max="11547" width="16.1015625" style="223" customWidth="1"/>
    <col min="11548" max="11548" width="15.83984375" style="223" customWidth="1"/>
    <col min="11549" max="11549" width="11.5234375" style="223" customWidth="1"/>
    <col min="11550" max="11550" width="0" style="223" hidden="1" customWidth="1"/>
    <col min="11551" max="11551" width="21.9453125" style="223" customWidth="1"/>
    <col min="11552" max="11552" width="24.62890625" style="223" customWidth="1"/>
    <col min="11553" max="11553" width="19.3671875" style="223" customWidth="1"/>
    <col min="11554" max="11554" width="20.68359375" style="223" customWidth="1"/>
    <col min="11555" max="11555" width="10.15625" style="223" customWidth="1"/>
    <col min="11556" max="11556" width="18.26171875" style="223" customWidth="1"/>
    <col min="11557" max="11557" width="16.1015625" style="223" customWidth="1"/>
    <col min="11558" max="11558" width="18.7890625" style="223" customWidth="1"/>
    <col min="11559" max="11559" width="12.83984375" style="223" customWidth="1"/>
    <col min="11560" max="11560" width="14.89453125" style="223" customWidth="1"/>
    <col min="11561" max="11561" width="19.62890625" style="223" customWidth="1"/>
    <col min="11562" max="11562" width="10.15625" style="223" customWidth="1"/>
    <col min="11563" max="11563" width="11.20703125" style="223" customWidth="1"/>
    <col min="11564" max="11569" width="10.15625" style="223" customWidth="1"/>
    <col min="11570" max="11570" width="12.83984375" style="223" customWidth="1"/>
    <col min="11571" max="11571" width="15.15625" style="223" customWidth="1"/>
    <col min="11572" max="11572" width="13.26171875" style="223" customWidth="1"/>
    <col min="11573" max="11573" width="12.578125" style="223" customWidth="1"/>
    <col min="11574" max="11574" width="13.41796875" style="223" customWidth="1"/>
    <col min="11575" max="11575" width="12.734375" style="223" customWidth="1"/>
    <col min="11576" max="11576" width="10.15625" style="223" customWidth="1"/>
    <col min="11577" max="11577" width="9.62890625" style="223" customWidth="1"/>
    <col min="11578" max="11578" width="7.83984375" style="223" customWidth="1"/>
    <col min="11579" max="11579" width="9.62890625" style="223" customWidth="1"/>
    <col min="11580" max="11580" width="1.1015625" style="223" customWidth="1"/>
    <col min="11581" max="11776" width="9.62890625" style="223"/>
    <col min="11777" max="11777" width="22.20703125" style="223" customWidth="1"/>
    <col min="11778" max="11778" width="15.3125" style="223" customWidth="1"/>
    <col min="11779" max="11795" width="0" style="223" hidden="1" customWidth="1"/>
    <col min="11796" max="11796" width="64.26171875" style="223" customWidth="1"/>
    <col min="11797" max="11797" width="81.62890625" style="223" customWidth="1"/>
    <col min="11798" max="11798" width="36.9453125" style="223" customWidth="1"/>
    <col min="11799" max="11799" width="24.47265625" style="223" customWidth="1"/>
    <col min="11800" max="11800" width="31.9453125" style="223" customWidth="1"/>
    <col min="11801" max="11802" width="12.05078125" style="223" customWidth="1"/>
    <col min="11803" max="11803" width="16.1015625" style="223" customWidth="1"/>
    <col min="11804" max="11804" width="15.83984375" style="223" customWidth="1"/>
    <col min="11805" max="11805" width="11.5234375" style="223" customWidth="1"/>
    <col min="11806" max="11806" width="0" style="223" hidden="1" customWidth="1"/>
    <col min="11807" max="11807" width="21.9453125" style="223" customWidth="1"/>
    <col min="11808" max="11808" width="24.62890625" style="223" customWidth="1"/>
    <col min="11809" max="11809" width="19.3671875" style="223" customWidth="1"/>
    <col min="11810" max="11810" width="20.68359375" style="223" customWidth="1"/>
    <col min="11811" max="11811" width="10.15625" style="223" customWidth="1"/>
    <col min="11812" max="11812" width="18.26171875" style="223" customWidth="1"/>
    <col min="11813" max="11813" width="16.1015625" style="223" customWidth="1"/>
    <col min="11814" max="11814" width="18.7890625" style="223" customWidth="1"/>
    <col min="11815" max="11815" width="12.83984375" style="223" customWidth="1"/>
    <col min="11816" max="11816" width="14.89453125" style="223" customWidth="1"/>
    <col min="11817" max="11817" width="19.62890625" style="223" customWidth="1"/>
    <col min="11818" max="11818" width="10.15625" style="223" customWidth="1"/>
    <col min="11819" max="11819" width="11.20703125" style="223" customWidth="1"/>
    <col min="11820" max="11825" width="10.15625" style="223" customWidth="1"/>
    <col min="11826" max="11826" width="12.83984375" style="223" customWidth="1"/>
    <col min="11827" max="11827" width="15.15625" style="223" customWidth="1"/>
    <col min="11828" max="11828" width="13.26171875" style="223" customWidth="1"/>
    <col min="11829" max="11829" width="12.578125" style="223" customWidth="1"/>
    <col min="11830" max="11830" width="13.41796875" style="223" customWidth="1"/>
    <col min="11831" max="11831" width="12.734375" style="223" customWidth="1"/>
    <col min="11832" max="11832" width="10.15625" style="223" customWidth="1"/>
    <col min="11833" max="11833" width="9.62890625" style="223" customWidth="1"/>
    <col min="11834" max="11834" width="7.83984375" style="223" customWidth="1"/>
    <col min="11835" max="11835" width="9.62890625" style="223" customWidth="1"/>
    <col min="11836" max="11836" width="1.1015625" style="223" customWidth="1"/>
    <col min="11837" max="12032" width="9.62890625" style="223"/>
    <col min="12033" max="12033" width="22.20703125" style="223" customWidth="1"/>
    <col min="12034" max="12034" width="15.3125" style="223" customWidth="1"/>
    <col min="12035" max="12051" width="0" style="223" hidden="1" customWidth="1"/>
    <col min="12052" max="12052" width="64.26171875" style="223" customWidth="1"/>
    <col min="12053" max="12053" width="81.62890625" style="223" customWidth="1"/>
    <col min="12054" max="12054" width="36.9453125" style="223" customWidth="1"/>
    <col min="12055" max="12055" width="24.47265625" style="223" customWidth="1"/>
    <col min="12056" max="12056" width="31.9453125" style="223" customWidth="1"/>
    <col min="12057" max="12058" width="12.05078125" style="223" customWidth="1"/>
    <col min="12059" max="12059" width="16.1015625" style="223" customWidth="1"/>
    <col min="12060" max="12060" width="15.83984375" style="223" customWidth="1"/>
    <col min="12061" max="12061" width="11.5234375" style="223" customWidth="1"/>
    <col min="12062" max="12062" width="0" style="223" hidden="1" customWidth="1"/>
    <col min="12063" max="12063" width="21.9453125" style="223" customWidth="1"/>
    <col min="12064" max="12064" width="24.62890625" style="223" customWidth="1"/>
    <col min="12065" max="12065" width="19.3671875" style="223" customWidth="1"/>
    <col min="12066" max="12066" width="20.68359375" style="223" customWidth="1"/>
    <col min="12067" max="12067" width="10.15625" style="223" customWidth="1"/>
    <col min="12068" max="12068" width="18.26171875" style="223" customWidth="1"/>
    <col min="12069" max="12069" width="16.1015625" style="223" customWidth="1"/>
    <col min="12070" max="12070" width="18.7890625" style="223" customWidth="1"/>
    <col min="12071" max="12071" width="12.83984375" style="223" customWidth="1"/>
    <col min="12072" max="12072" width="14.89453125" style="223" customWidth="1"/>
    <col min="12073" max="12073" width="19.62890625" style="223" customWidth="1"/>
    <col min="12074" max="12074" width="10.15625" style="223" customWidth="1"/>
    <col min="12075" max="12075" width="11.20703125" style="223" customWidth="1"/>
    <col min="12076" max="12081" width="10.15625" style="223" customWidth="1"/>
    <col min="12082" max="12082" width="12.83984375" style="223" customWidth="1"/>
    <col min="12083" max="12083" width="15.15625" style="223" customWidth="1"/>
    <col min="12084" max="12084" width="13.26171875" style="223" customWidth="1"/>
    <col min="12085" max="12085" width="12.578125" style="223" customWidth="1"/>
    <col min="12086" max="12086" width="13.41796875" style="223" customWidth="1"/>
    <col min="12087" max="12087" width="12.734375" style="223" customWidth="1"/>
    <col min="12088" max="12088" width="10.15625" style="223" customWidth="1"/>
    <col min="12089" max="12089" width="9.62890625" style="223" customWidth="1"/>
    <col min="12090" max="12090" width="7.83984375" style="223" customWidth="1"/>
    <col min="12091" max="12091" width="9.62890625" style="223" customWidth="1"/>
    <col min="12092" max="12092" width="1.1015625" style="223" customWidth="1"/>
    <col min="12093" max="12288" width="9.62890625" style="223"/>
    <col min="12289" max="12289" width="22.20703125" style="223" customWidth="1"/>
    <col min="12290" max="12290" width="15.3125" style="223" customWidth="1"/>
    <col min="12291" max="12307" width="0" style="223" hidden="1" customWidth="1"/>
    <col min="12308" max="12308" width="64.26171875" style="223" customWidth="1"/>
    <col min="12309" max="12309" width="81.62890625" style="223" customWidth="1"/>
    <col min="12310" max="12310" width="36.9453125" style="223" customWidth="1"/>
    <col min="12311" max="12311" width="24.47265625" style="223" customWidth="1"/>
    <col min="12312" max="12312" width="31.9453125" style="223" customWidth="1"/>
    <col min="12313" max="12314" width="12.05078125" style="223" customWidth="1"/>
    <col min="12315" max="12315" width="16.1015625" style="223" customWidth="1"/>
    <col min="12316" max="12316" width="15.83984375" style="223" customWidth="1"/>
    <col min="12317" max="12317" width="11.5234375" style="223" customWidth="1"/>
    <col min="12318" max="12318" width="0" style="223" hidden="1" customWidth="1"/>
    <col min="12319" max="12319" width="21.9453125" style="223" customWidth="1"/>
    <col min="12320" max="12320" width="24.62890625" style="223" customWidth="1"/>
    <col min="12321" max="12321" width="19.3671875" style="223" customWidth="1"/>
    <col min="12322" max="12322" width="20.68359375" style="223" customWidth="1"/>
    <col min="12323" max="12323" width="10.15625" style="223" customWidth="1"/>
    <col min="12324" max="12324" width="18.26171875" style="223" customWidth="1"/>
    <col min="12325" max="12325" width="16.1015625" style="223" customWidth="1"/>
    <col min="12326" max="12326" width="18.7890625" style="223" customWidth="1"/>
    <col min="12327" max="12327" width="12.83984375" style="223" customWidth="1"/>
    <col min="12328" max="12328" width="14.89453125" style="223" customWidth="1"/>
    <col min="12329" max="12329" width="19.62890625" style="223" customWidth="1"/>
    <col min="12330" max="12330" width="10.15625" style="223" customWidth="1"/>
    <col min="12331" max="12331" width="11.20703125" style="223" customWidth="1"/>
    <col min="12332" max="12337" width="10.15625" style="223" customWidth="1"/>
    <col min="12338" max="12338" width="12.83984375" style="223" customWidth="1"/>
    <col min="12339" max="12339" width="15.15625" style="223" customWidth="1"/>
    <col min="12340" max="12340" width="13.26171875" style="223" customWidth="1"/>
    <col min="12341" max="12341" width="12.578125" style="223" customWidth="1"/>
    <col min="12342" max="12342" width="13.41796875" style="223" customWidth="1"/>
    <col min="12343" max="12343" width="12.734375" style="223" customWidth="1"/>
    <col min="12344" max="12344" width="10.15625" style="223" customWidth="1"/>
    <col min="12345" max="12345" width="9.62890625" style="223" customWidth="1"/>
    <col min="12346" max="12346" width="7.83984375" style="223" customWidth="1"/>
    <col min="12347" max="12347" width="9.62890625" style="223" customWidth="1"/>
    <col min="12348" max="12348" width="1.1015625" style="223" customWidth="1"/>
    <col min="12349" max="12544" width="9.62890625" style="223"/>
    <col min="12545" max="12545" width="22.20703125" style="223" customWidth="1"/>
    <col min="12546" max="12546" width="15.3125" style="223" customWidth="1"/>
    <col min="12547" max="12563" width="0" style="223" hidden="1" customWidth="1"/>
    <col min="12564" max="12564" width="64.26171875" style="223" customWidth="1"/>
    <col min="12565" max="12565" width="81.62890625" style="223" customWidth="1"/>
    <col min="12566" max="12566" width="36.9453125" style="223" customWidth="1"/>
    <col min="12567" max="12567" width="24.47265625" style="223" customWidth="1"/>
    <col min="12568" max="12568" width="31.9453125" style="223" customWidth="1"/>
    <col min="12569" max="12570" width="12.05078125" style="223" customWidth="1"/>
    <col min="12571" max="12571" width="16.1015625" style="223" customWidth="1"/>
    <col min="12572" max="12572" width="15.83984375" style="223" customWidth="1"/>
    <col min="12573" max="12573" width="11.5234375" style="223" customWidth="1"/>
    <col min="12574" max="12574" width="0" style="223" hidden="1" customWidth="1"/>
    <col min="12575" max="12575" width="21.9453125" style="223" customWidth="1"/>
    <col min="12576" max="12576" width="24.62890625" style="223" customWidth="1"/>
    <col min="12577" max="12577" width="19.3671875" style="223" customWidth="1"/>
    <col min="12578" max="12578" width="20.68359375" style="223" customWidth="1"/>
    <col min="12579" max="12579" width="10.15625" style="223" customWidth="1"/>
    <col min="12580" max="12580" width="18.26171875" style="223" customWidth="1"/>
    <col min="12581" max="12581" width="16.1015625" style="223" customWidth="1"/>
    <col min="12582" max="12582" width="18.7890625" style="223" customWidth="1"/>
    <col min="12583" max="12583" width="12.83984375" style="223" customWidth="1"/>
    <col min="12584" max="12584" width="14.89453125" style="223" customWidth="1"/>
    <col min="12585" max="12585" width="19.62890625" style="223" customWidth="1"/>
    <col min="12586" max="12586" width="10.15625" style="223" customWidth="1"/>
    <col min="12587" max="12587" width="11.20703125" style="223" customWidth="1"/>
    <col min="12588" max="12593" width="10.15625" style="223" customWidth="1"/>
    <col min="12594" max="12594" width="12.83984375" style="223" customWidth="1"/>
    <col min="12595" max="12595" width="15.15625" style="223" customWidth="1"/>
    <col min="12596" max="12596" width="13.26171875" style="223" customWidth="1"/>
    <col min="12597" max="12597" width="12.578125" style="223" customWidth="1"/>
    <col min="12598" max="12598" width="13.41796875" style="223" customWidth="1"/>
    <col min="12599" max="12599" width="12.734375" style="223" customWidth="1"/>
    <col min="12600" max="12600" width="10.15625" style="223" customWidth="1"/>
    <col min="12601" max="12601" width="9.62890625" style="223" customWidth="1"/>
    <col min="12602" max="12602" width="7.83984375" style="223" customWidth="1"/>
    <col min="12603" max="12603" width="9.62890625" style="223" customWidth="1"/>
    <col min="12604" max="12604" width="1.1015625" style="223" customWidth="1"/>
    <col min="12605" max="12800" width="9.62890625" style="223"/>
    <col min="12801" max="12801" width="22.20703125" style="223" customWidth="1"/>
    <col min="12802" max="12802" width="15.3125" style="223" customWidth="1"/>
    <col min="12803" max="12819" width="0" style="223" hidden="1" customWidth="1"/>
    <col min="12820" max="12820" width="64.26171875" style="223" customWidth="1"/>
    <col min="12821" max="12821" width="81.62890625" style="223" customWidth="1"/>
    <col min="12822" max="12822" width="36.9453125" style="223" customWidth="1"/>
    <col min="12823" max="12823" width="24.47265625" style="223" customWidth="1"/>
    <col min="12824" max="12824" width="31.9453125" style="223" customWidth="1"/>
    <col min="12825" max="12826" width="12.05078125" style="223" customWidth="1"/>
    <col min="12827" max="12827" width="16.1015625" style="223" customWidth="1"/>
    <col min="12828" max="12828" width="15.83984375" style="223" customWidth="1"/>
    <col min="12829" max="12829" width="11.5234375" style="223" customWidth="1"/>
    <col min="12830" max="12830" width="0" style="223" hidden="1" customWidth="1"/>
    <col min="12831" max="12831" width="21.9453125" style="223" customWidth="1"/>
    <col min="12832" max="12832" width="24.62890625" style="223" customWidth="1"/>
    <col min="12833" max="12833" width="19.3671875" style="223" customWidth="1"/>
    <col min="12834" max="12834" width="20.68359375" style="223" customWidth="1"/>
    <col min="12835" max="12835" width="10.15625" style="223" customWidth="1"/>
    <col min="12836" max="12836" width="18.26171875" style="223" customWidth="1"/>
    <col min="12837" max="12837" width="16.1015625" style="223" customWidth="1"/>
    <col min="12838" max="12838" width="18.7890625" style="223" customWidth="1"/>
    <col min="12839" max="12839" width="12.83984375" style="223" customWidth="1"/>
    <col min="12840" max="12840" width="14.89453125" style="223" customWidth="1"/>
    <col min="12841" max="12841" width="19.62890625" style="223" customWidth="1"/>
    <col min="12842" max="12842" width="10.15625" style="223" customWidth="1"/>
    <col min="12843" max="12843" width="11.20703125" style="223" customWidth="1"/>
    <col min="12844" max="12849" width="10.15625" style="223" customWidth="1"/>
    <col min="12850" max="12850" width="12.83984375" style="223" customWidth="1"/>
    <col min="12851" max="12851" width="15.15625" style="223" customWidth="1"/>
    <col min="12852" max="12852" width="13.26171875" style="223" customWidth="1"/>
    <col min="12853" max="12853" width="12.578125" style="223" customWidth="1"/>
    <col min="12854" max="12854" width="13.41796875" style="223" customWidth="1"/>
    <col min="12855" max="12855" width="12.734375" style="223" customWidth="1"/>
    <col min="12856" max="12856" width="10.15625" style="223" customWidth="1"/>
    <col min="12857" max="12857" width="9.62890625" style="223" customWidth="1"/>
    <col min="12858" max="12858" width="7.83984375" style="223" customWidth="1"/>
    <col min="12859" max="12859" width="9.62890625" style="223" customWidth="1"/>
    <col min="12860" max="12860" width="1.1015625" style="223" customWidth="1"/>
    <col min="12861" max="13056" width="9.62890625" style="223"/>
    <col min="13057" max="13057" width="22.20703125" style="223" customWidth="1"/>
    <col min="13058" max="13058" width="15.3125" style="223" customWidth="1"/>
    <col min="13059" max="13075" width="0" style="223" hidden="1" customWidth="1"/>
    <col min="13076" max="13076" width="64.26171875" style="223" customWidth="1"/>
    <col min="13077" max="13077" width="81.62890625" style="223" customWidth="1"/>
    <col min="13078" max="13078" width="36.9453125" style="223" customWidth="1"/>
    <col min="13079" max="13079" width="24.47265625" style="223" customWidth="1"/>
    <col min="13080" max="13080" width="31.9453125" style="223" customWidth="1"/>
    <col min="13081" max="13082" width="12.05078125" style="223" customWidth="1"/>
    <col min="13083" max="13083" width="16.1015625" style="223" customWidth="1"/>
    <col min="13084" max="13084" width="15.83984375" style="223" customWidth="1"/>
    <col min="13085" max="13085" width="11.5234375" style="223" customWidth="1"/>
    <col min="13086" max="13086" width="0" style="223" hidden="1" customWidth="1"/>
    <col min="13087" max="13087" width="21.9453125" style="223" customWidth="1"/>
    <col min="13088" max="13088" width="24.62890625" style="223" customWidth="1"/>
    <col min="13089" max="13089" width="19.3671875" style="223" customWidth="1"/>
    <col min="13090" max="13090" width="20.68359375" style="223" customWidth="1"/>
    <col min="13091" max="13091" width="10.15625" style="223" customWidth="1"/>
    <col min="13092" max="13092" width="18.26171875" style="223" customWidth="1"/>
    <col min="13093" max="13093" width="16.1015625" style="223" customWidth="1"/>
    <col min="13094" max="13094" width="18.7890625" style="223" customWidth="1"/>
    <col min="13095" max="13095" width="12.83984375" style="223" customWidth="1"/>
    <col min="13096" max="13096" width="14.89453125" style="223" customWidth="1"/>
    <col min="13097" max="13097" width="19.62890625" style="223" customWidth="1"/>
    <col min="13098" max="13098" width="10.15625" style="223" customWidth="1"/>
    <col min="13099" max="13099" width="11.20703125" style="223" customWidth="1"/>
    <col min="13100" max="13105" width="10.15625" style="223" customWidth="1"/>
    <col min="13106" max="13106" width="12.83984375" style="223" customWidth="1"/>
    <col min="13107" max="13107" width="15.15625" style="223" customWidth="1"/>
    <col min="13108" max="13108" width="13.26171875" style="223" customWidth="1"/>
    <col min="13109" max="13109" width="12.578125" style="223" customWidth="1"/>
    <col min="13110" max="13110" width="13.41796875" style="223" customWidth="1"/>
    <col min="13111" max="13111" width="12.734375" style="223" customWidth="1"/>
    <col min="13112" max="13112" width="10.15625" style="223" customWidth="1"/>
    <col min="13113" max="13113" width="9.62890625" style="223" customWidth="1"/>
    <col min="13114" max="13114" width="7.83984375" style="223" customWidth="1"/>
    <col min="13115" max="13115" width="9.62890625" style="223" customWidth="1"/>
    <col min="13116" max="13116" width="1.1015625" style="223" customWidth="1"/>
    <col min="13117" max="13312" width="9.62890625" style="223"/>
    <col min="13313" max="13313" width="22.20703125" style="223" customWidth="1"/>
    <col min="13314" max="13314" width="15.3125" style="223" customWidth="1"/>
    <col min="13315" max="13331" width="0" style="223" hidden="1" customWidth="1"/>
    <col min="13332" max="13332" width="64.26171875" style="223" customWidth="1"/>
    <col min="13333" max="13333" width="81.62890625" style="223" customWidth="1"/>
    <col min="13334" max="13334" width="36.9453125" style="223" customWidth="1"/>
    <col min="13335" max="13335" width="24.47265625" style="223" customWidth="1"/>
    <col min="13336" max="13336" width="31.9453125" style="223" customWidth="1"/>
    <col min="13337" max="13338" width="12.05078125" style="223" customWidth="1"/>
    <col min="13339" max="13339" width="16.1015625" style="223" customWidth="1"/>
    <col min="13340" max="13340" width="15.83984375" style="223" customWidth="1"/>
    <col min="13341" max="13341" width="11.5234375" style="223" customWidth="1"/>
    <col min="13342" max="13342" width="0" style="223" hidden="1" customWidth="1"/>
    <col min="13343" max="13343" width="21.9453125" style="223" customWidth="1"/>
    <col min="13344" max="13344" width="24.62890625" style="223" customWidth="1"/>
    <col min="13345" max="13345" width="19.3671875" style="223" customWidth="1"/>
    <col min="13346" max="13346" width="20.68359375" style="223" customWidth="1"/>
    <col min="13347" max="13347" width="10.15625" style="223" customWidth="1"/>
    <col min="13348" max="13348" width="18.26171875" style="223" customWidth="1"/>
    <col min="13349" max="13349" width="16.1015625" style="223" customWidth="1"/>
    <col min="13350" max="13350" width="18.7890625" style="223" customWidth="1"/>
    <col min="13351" max="13351" width="12.83984375" style="223" customWidth="1"/>
    <col min="13352" max="13352" width="14.89453125" style="223" customWidth="1"/>
    <col min="13353" max="13353" width="19.62890625" style="223" customWidth="1"/>
    <col min="13354" max="13354" width="10.15625" style="223" customWidth="1"/>
    <col min="13355" max="13355" width="11.20703125" style="223" customWidth="1"/>
    <col min="13356" max="13361" width="10.15625" style="223" customWidth="1"/>
    <col min="13362" max="13362" width="12.83984375" style="223" customWidth="1"/>
    <col min="13363" max="13363" width="15.15625" style="223" customWidth="1"/>
    <col min="13364" max="13364" width="13.26171875" style="223" customWidth="1"/>
    <col min="13365" max="13365" width="12.578125" style="223" customWidth="1"/>
    <col min="13366" max="13366" width="13.41796875" style="223" customWidth="1"/>
    <col min="13367" max="13367" width="12.734375" style="223" customWidth="1"/>
    <col min="13368" max="13368" width="10.15625" style="223" customWidth="1"/>
    <col min="13369" max="13369" width="9.62890625" style="223" customWidth="1"/>
    <col min="13370" max="13370" width="7.83984375" style="223" customWidth="1"/>
    <col min="13371" max="13371" width="9.62890625" style="223" customWidth="1"/>
    <col min="13372" max="13372" width="1.1015625" style="223" customWidth="1"/>
    <col min="13373" max="13568" width="9.62890625" style="223"/>
    <col min="13569" max="13569" width="22.20703125" style="223" customWidth="1"/>
    <col min="13570" max="13570" width="15.3125" style="223" customWidth="1"/>
    <col min="13571" max="13587" width="0" style="223" hidden="1" customWidth="1"/>
    <col min="13588" max="13588" width="64.26171875" style="223" customWidth="1"/>
    <col min="13589" max="13589" width="81.62890625" style="223" customWidth="1"/>
    <col min="13590" max="13590" width="36.9453125" style="223" customWidth="1"/>
    <col min="13591" max="13591" width="24.47265625" style="223" customWidth="1"/>
    <col min="13592" max="13592" width="31.9453125" style="223" customWidth="1"/>
    <col min="13593" max="13594" width="12.05078125" style="223" customWidth="1"/>
    <col min="13595" max="13595" width="16.1015625" style="223" customWidth="1"/>
    <col min="13596" max="13596" width="15.83984375" style="223" customWidth="1"/>
    <col min="13597" max="13597" width="11.5234375" style="223" customWidth="1"/>
    <col min="13598" max="13598" width="0" style="223" hidden="1" customWidth="1"/>
    <col min="13599" max="13599" width="21.9453125" style="223" customWidth="1"/>
    <col min="13600" max="13600" width="24.62890625" style="223" customWidth="1"/>
    <col min="13601" max="13601" width="19.3671875" style="223" customWidth="1"/>
    <col min="13602" max="13602" width="20.68359375" style="223" customWidth="1"/>
    <col min="13603" max="13603" width="10.15625" style="223" customWidth="1"/>
    <col min="13604" max="13604" width="18.26171875" style="223" customWidth="1"/>
    <col min="13605" max="13605" width="16.1015625" style="223" customWidth="1"/>
    <col min="13606" max="13606" width="18.7890625" style="223" customWidth="1"/>
    <col min="13607" max="13607" width="12.83984375" style="223" customWidth="1"/>
    <col min="13608" max="13608" width="14.89453125" style="223" customWidth="1"/>
    <col min="13609" max="13609" width="19.62890625" style="223" customWidth="1"/>
    <col min="13610" max="13610" width="10.15625" style="223" customWidth="1"/>
    <col min="13611" max="13611" width="11.20703125" style="223" customWidth="1"/>
    <col min="13612" max="13617" width="10.15625" style="223" customWidth="1"/>
    <col min="13618" max="13618" width="12.83984375" style="223" customWidth="1"/>
    <col min="13619" max="13619" width="15.15625" style="223" customWidth="1"/>
    <col min="13620" max="13620" width="13.26171875" style="223" customWidth="1"/>
    <col min="13621" max="13621" width="12.578125" style="223" customWidth="1"/>
    <col min="13622" max="13622" width="13.41796875" style="223" customWidth="1"/>
    <col min="13623" max="13623" width="12.734375" style="223" customWidth="1"/>
    <col min="13624" max="13624" width="10.15625" style="223" customWidth="1"/>
    <col min="13625" max="13625" width="9.62890625" style="223" customWidth="1"/>
    <col min="13626" max="13626" width="7.83984375" style="223" customWidth="1"/>
    <col min="13627" max="13627" width="9.62890625" style="223" customWidth="1"/>
    <col min="13628" max="13628" width="1.1015625" style="223" customWidth="1"/>
    <col min="13629" max="13824" width="9.62890625" style="223"/>
    <col min="13825" max="13825" width="22.20703125" style="223" customWidth="1"/>
    <col min="13826" max="13826" width="15.3125" style="223" customWidth="1"/>
    <col min="13827" max="13843" width="0" style="223" hidden="1" customWidth="1"/>
    <col min="13844" max="13844" width="64.26171875" style="223" customWidth="1"/>
    <col min="13845" max="13845" width="81.62890625" style="223" customWidth="1"/>
    <col min="13846" max="13846" width="36.9453125" style="223" customWidth="1"/>
    <col min="13847" max="13847" width="24.47265625" style="223" customWidth="1"/>
    <col min="13848" max="13848" width="31.9453125" style="223" customWidth="1"/>
    <col min="13849" max="13850" width="12.05078125" style="223" customWidth="1"/>
    <col min="13851" max="13851" width="16.1015625" style="223" customWidth="1"/>
    <col min="13852" max="13852" width="15.83984375" style="223" customWidth="1"/>
    <col min="13853" max="13853" width="11.5234375" style="223" customWidth="1"/>
    <col min="13854" max="13854" width="0" style="223" hidden="1" customWidth="1"/>
    <col min="13855" max="13855" width="21.9453125" style="223" customWidth="1"/>
    <col min="13856" max="13856" width="24.62890625" style="223" customWidth="1"/>
    <col min="13857" max="13857" width="19.3671875" style="223" customWidth="1"/>
    <col min="13858" max="13858" width="20.68359375" style="223" customWidth="1"/>
    <col min="13859" max="13859" width="10.15625" style="223" customWidth="1"/>
    <col min="13860" max="13860" width="18.26171875" style="223" customWidth="1"/>
    <col min="13861" max="13861" width="16.1015625" style="223" customWidth="1"/>
    <col min="13862" max="13862" width="18.7890625" style="223" customWidth="1"/>
    <col min="13863" max="13863" width="12.83984375" style="223" customWidth="1"/>
    <col min="13864" max="13864" width="14.89453125" style="223" customWidth="1"/>
    <col min="13865" max="13865" width="19.62890625" style="223" customWidth="1"/>
    <col min="13866" max="13866" width="10.15625" style="223" customWidth="1"/>
    <col min="13867" max="13867" width="11.20703125" style="223" customWidth="1"/>
    <col min="13868" max="13873" width="10.15625" style="223" customWidth="1"/>
    <col min="13874" max="13874" width="12.83984375" style="223" customWidth="1"/>
    <col min="13875" max="13875" width="15.15625" style="223" customWidth="1"/>
    <col min="13876" max="13876" width="13.26171875" style="223" customWidth="1"/>
    <col min="13877" max="13877" width="12.578125" style="223" customWidth="1"/>
    <col min="13878" max="13878" width="13.41796875" style="223" customWidth="1"/>
    <col min="13879" max="13879" width="12.734375" style="223" customWidth="1"/>
    <col min="13880" max="13880" width="10.15625" style="223" customWidth="1"/>
    <col min="13881" max="13881" width="9.62890625" style="223" customWidth="1"/>
    <col min="13882" max="13882" width="7.83984375" style="223" customWidth="1"/>
    <col min="13883" max="13883" width="9.62890625" style="223" customWidth="1"/>
    <col min="13884" max="13884" width="1.1015625" style="223" customWidth="1"/>
    <col min="13885" max="14080" width="9.62890625" style="223"/>
    <col min="14081" max="14081" width="22.20703125" style="223" customWidth="1"/>
    <col min="14082" max="14082" width="15.3125" style="223" customWidth="1"/>
    <col min="14083" max="14099" width="0" style="223" hidden="1" customWidth="1"/>
    <col min="14100" max="14100" width="64.26171875" style="223" customWidth="1"/>
    <col min="14101" max="14101" width="81.62890625" style="223" customWidth="1"/>
    <col min="14102" max="14102" width="36.9453125" style="223" customWidth="1"/>
    <col min="14103" max="14103" width="24.47265625" style="223" customWidth="1"/>
    <col min="14104" max="14104" width="31.9453125" style="223" customWidth="1"/>
    <col min="14105" max="14106" width="12.05078125" style="223" customWidth="1"/>
    <col min="14107" max="14107" width="16.1015625" style="223" customWidth="1"/>
    <col min="14108" max="14108" width="15.83984375" style="223" customWidth="1"/>
    <col min="14109" max="14109" width="11.5234375" style="223" customWidth="1"/>
    <col min="14110" max="14110" width="0" style="223" hidden="1" customWidth="1"/>
    <col min="14111" max="14111" width="21.9453125" style="223" customWidth="1"/>
    <col min="14112" max="14112" width="24.62890625" style="223" customWidth="1"/>
    <col min="14113" max="14113" width="19.3671875" style="223" customWidth="1"/>
    <col min="14114" max="14114" width="20.68359375" style="223" customWidth="1"/>
    <col min="14115" max="14115" width="10.15625" style="223" customWidth="1"/>
    <col min="14116" max="14116" width="18.26171875" style="223" customWidth="1"/>
    <col min="14117" max="14117" width="16.1015625" style="223" customWidth="1"/>
    <col min="14118" max="14118" width="18.7890625" style="223" customWidth="1"/>
    <col min="14119" max="14119" width="12.83984375" style="223" customWidth="1"/>
    <col min="14120" max="14120" width="14.89453125" style="223" customWidth="1"/>
    <col min="14121" max="14121" width="19.62890625" style="223" customWidth="1"/>
    <col min="14122" max="14122" width="10.15625" style="223" customWidth="1"/>
    <col min="14123" max="14123" width="11.20703125" style="223" customWidth="1"/>
    <col min="14124" max="14129" width="10.15625" style="223" customWidth="1"/>
    <col min="14130" max="14130" width="12.83984375" style="223" customWidth="1"/>
    <col min="14131" max="14131" width="15.15625" style="223" customWidth="1"/>
    <col min="14132" max="14132" width="13.26171875" style="223" customWidth="1"/>
    <col min="14133" max="14133" width="12.578125" style="223" customWidth="1"/>
    <col min="14134" max="14134" width="13.41796875" style="223" customWidth="1"/>
    <col min="14135" max="14135" width="12.734375" style="223" customWidth="1"/>
    <col min="14136" max="14136" width="10.15625" style="223" customWidth="1"/>
    <col min="14137" max="14137" width="9.62890625" style="223" customWidth="1"/>
    <col min="14138" max="14138" width="7.83984375" style="223" customWidth="1"/>
    <col min="14139" max="14139" width="9.62890625" style="223" customWidth="1"/>
    <col min="14140" max="14140" width="1.1015625" style="223" customWidth="1"/>
    <col min="14141" max="14336" width="9.62890625" style="223"/>
    <col min="14337" max="14337" width="22.20703125" style="223" customWidth="1"/>
    <col min="14338" max="14338" width="15.3125" style="223" customWidth="1"/>
    <col min="14339" max="14355" width="0" style="223" hidden="1" customWidth="1"/>
    <col min="14356" max="14356" width="64.26171875" style="223" customWidth="1"/>
    <col min="14357" max="14357" width="81.62890625" style="223" customWidth="1"/>
    <col min="14358" max="14358" width="36.9453125" style="223" customWidth="1"/>
    <col min="14359" max="14359" width="24.47265625" style="223" customWidth="1"/>
    <col min="14360" max="14360" width="31.9453125" style="223" customWidth="1"/>
    <col min="14361" max="14362" width="12.05078125" style="223" customWidth="1"/>
    <col min="14363" max="14363" width="16.1015625" style="223" customWidth="1"/>
    <col min="14364" max="14364" width="15.83984375" style="223" customWidth="1"/>
    <col min="14365" max="14365" width="11.5234375" style="223" customWidth="1"/>
    <col min="14366" max="14366" width="0" style="223" hidden="1" customWidth="1"/>
    <col min="14367" max="14367" width="21.9453125" style="223" customWidth="1"/>
    <col min="14368" max="14368" width="24.62890625" style="223" customWidth="1"/>
    <col min="14369" max="14369" width="19.3671875" style="223" customWidth="1"/>
    <col min="14370" max="14370" width="20.68359375" style="223" customWidth="1"/>
    <col min="14371" max="14371" width="10.15625" style="223" customWidth="1"/>
    <col min="14372" max="14372" width="18.26171875" style="223" customWidth="1"/>
    <col min="14373" max="14373" width="16.1015625" style="223" customWidth="1"/>
    <col min="14374" max="14374" width="18.7890625" style="223" customWidth="1"/>
    <col min="14375" max="14375" width="12.83984375" style="223" customWidth="1"/>
    <col min="14376" max="14376" width="14.89453125" style="223" customWidth="1"/>
    <col min="14377" max="14377" width="19.62890625" style="223" customWidth="1"/>
    <col min="14378" max="14378" width="10.15625" style="223" customWidth="1"/>
    <col min="14379" max="14379" width="11.20703125" style="223" customWidth="1"/>
    <col min="14380" max="14385" width="10.15625" style="223" customWidth="1"/>
    <col min="14386" max="14386" width="12.83984375" style="223" customWidth="1"/>
    <col min="14387" max="14387" width="15.15625" style="223" customWidth="1"/>
    <col min="14388" max="14388" width="13.26171875" style="223" customWidth="1"/>
    <col min="14389" max="14389" width="12.578125" style="223" customWidth="1"/>
    <col min="14390" max="14390" width="13.41796875" style="223" customWidth="1"/>
    <col min="14391" max="14391" width="12.734375" style="223" customWidth="1"/>
    <col min="14392" max="14392" width="10.15625" style="223" customWidth="1"/>
    <col min="14393" max="14393" width="9.62890625" style="223" customWidth="1"/>
    <col min="14394" max="14394" width="7.83984375" style="223" customWidth="1"/>
    <col min="14395" max="14395" width="9.62890625" style="223" customWidth="1"/>
    <col min="14396" max="14396" width="1.1015625" style="223" customWidth="1"/>
    <col min="14397" max="14592" width="9.62890625" style="223"/>
    <col min="14593" max="14593" width="22.20703125" style="223" customWidth="1"/>
    <col min="14594" max="14594" width="15.3125" style="223" customWidth="1"/>
    <col min="14595" max="14611" width="0" style="223" hidden="1" customWidth="1"/>
    <col min="14612" max="14612" width="64.26171875" style="223" customWidth="1"/>
    <col min="14613" max="14613" width="81.62890625" style="223" customWidth="1"/>
    <col min="14614" max="14614" width="36.9453125" style="223" customWidth="1"/>
    <col min="14615" max="14615" width="24.47265625" style="223" customWidth="1"/>
    <col min="14616" max="14616" width="31.9453125" style="223" customWidth="1"/>
    <col min="14617" max="14618" width="12.05078125" style="223" customWidth="1"/>
    <col min="14619" max="14619" width="16.1015625" style="223" customWidth="1"/>
    <col min="14620" max="14620" width="15.83984375" style="223" customWidth="1"/>
    <col min="14621" max="14621" width="11.5234375" style="223" customWidth="1"/>
    <col min="14622" max="14622" width="0" style="223" hidden="1" customWidth="1"/>
    <col min="14623" max="14623" width="21.9453125" style="223" customWidth="1"/>
    <col min="14624" max="14624" width="24.62890625" style="223" customWidth="1"/>
    <col min="14625" max="14625" width="19.3671875" style="223" customWidth="1"/>
    <col min="14626" max="14626" width="20.68359375" style="223" customWidth="1"/>
    <col min="14627" max="14627" width="10.15625" style="223" customWidth="1"/>
    <col min="14628" max="14628" width="18.26171875" style="223" customWidth="1"/>
    <col min="14629" max="14629" width="16.1015625" style="223" customWidth="1"/>
    <col min="14630" max="14630" width="18.7890625" style="223" customWidth="1"/>
    <col min="14631" max="14631" width="12.83984375" style="223" customWidth="1"/>
    <col min="14632" max="14632" width="14.89453125" style="223" customWidth="1"/>
    <col min="14633" max="14633" width="19.62890625" style="223" customWidth="1"/>
    <col min="14634" max="14634" width="10.15625" style="223" customWidth="1"/>
    <col min="14635" max="14635" width="11.20703125" style="223" customWidth="1"/>
    <col min="14636" max="14641" width="10.15625" style="223" customWidth="1"/>
    <col min="14642" max="14642" width="12.83984375" style="223" customWidth="1"/>
    <col min="14643" max="14643" width="15.15625" style="223" customWidth="1"/>
    <col min="14644" max="14644" width="13.26171875" style="223" customWidth="1"/>
    <col min="14645" max="14645" width="12.578125" style="223" customWidth="1"/>
    <col min="14646" max="14646" width="13.41796875" style="223" customWidth="1"/>
    <col min="14647" max="14647" width="12.734375" style="223" customWidth="1"/>
    <col min="14648" max="14648" width="10.15625" style="223" customWidth="1"/>
    <col min="14649" max="14649" width="9.62890625" style="223" customWidth="1"/>
    <col min="14650" max="14650" width="7.83984375" style="223" customWidth="1"/>
    <col min="14651" max="14651" width="9.62890625" style="223" customWidth="1"/>
    <col min="14652" max="14652" width="1.1015625" style="223" customWidth="1"/>
    <col min="14653" max="14848" width="9.62890625" style="223"/>
    <col min="14849" max="14849" width="22.20703125" style="223" customWidth="1"/>
    <col min="14850" max="14850" width="15.3125" style="223" customWidth="1"/>
    <col min="14851" max="14867" width="0" style="223" hidden="1" customWidth="1"/>
    <col min="14868" max="14868" width="64.26171875" style="223" customWidth="1"/>
    <col min="14869" max="14869" width="81.62890625" style="223" customWidth="1"/>
    <col min="14870" max="14870" width="36.9453125" style="223" customWidth="1"/>
    <col min="14871" max="14871" width="24.47265625" style="223" customWidth="1"/>
    <col min="14872" max="14872" width="31.9453125" style="223" customWidth="1"/>
    <col min="14873" max="14874" width="12.05078125" style="223" customWidth="1"/>
    <col min="14875" max="14875" width="16.1015625" style="223" customWidth="1"/>
    <col min="14876" max="14876" width="15.83984375" style="223" customWidth="1"/>
    <col min="14877" max="14877" width="11.5234375" style="223" customWidth="1"/>
    <col min="14878" max="14878" width="0" style="223" hidden="1" customWidth="1"/>
    <col min="14879" max="14879" width="21.9453125" style="223" customWidth="1"/>
    <col min="14880" max="14880" width="24.62890625" style="223" customWidth="1"/>
    <col min="14881" max="14881" width="19.3671875" style="223" customWidth="1"/>
    <col min="14882" max="14882" width="20.68359375" style="223" customWidth="1"/>
    <col min="14883" max="14883" width="10.15625" style="223" customWidth="1"/>
    <col min="14884" max="14884" width="18.26171875" style="223" customWidth="1"/>
    <col min="14885" max="14885" width="16.1015625" style="223" customWidth="1"/>
    <col min="14886" max="14886" width="18.7890625" style="223" customWidth="1"/>
    <col min="14887" max="14887" width="12.83984375" style="223" customWidth="1"/>
    <col min="14888" max="14888" width="14.89453125" style="223" customWidth="1"/>
    <col min="14889" max="14889" width="19.62890625" style="223" customWidth="1"/>
    <col min="14890" max="14890" width="10.15625" style="223" customWidth="1"/>
    <col min="14891" max="14891" width="11.20703125" style="223" customWidth="1"/>
    <col min="14892" max="14897" width="10.15625" style="223" customWidth="1"/>
    <col min="14898" max="14898" width="12.83984375" style="223" customWidth="1"/>
    <col min="14899" max="14899" width="15.15625" style="223" customWidth="1"/>
    <col min="14900" max="14900" width="13.26171875" style="223" customWidth="1"/>
    <col min="14901" max="14901" width="12.578125" style="223" customWidth="1"/>
    <col min="14902" max="14902" width="13.41796875" style="223" customWidth="1"/>
    <col min="14903" max="14903" width="12.734375" style="223" customWidth="1"/>
    <col min="14904" max="14904" width="10.15625" style="223" customWidth="1"/>
    <col min="14905" max="14905" width="9.62890625" style="223" customWidth="1"/>
    <col min="14906" max="14906" width="7.83984375" style="223" customWidth="1"/>
    <col min="14907" max="14907" width="9.62890625" style="223" customWidth="1"/>
    <col min="14908" max="14908" width="1.1015625" style="223" customWidth="1"/>
    <col min="14909" max="15104" width="9.62890625" style="223"/>
    <col min="15105" max="15105" width="22.20703125" style="223" customWidth="1"/>
    <col min="15106" max="15106" width="15.3125" style="223" customWidth="1"/>
    <col min="15107" max="15123" width="0" style="223" hidden="1" customWidth="1"/>
    <col min="15124" max="15124" width="64.26171875" style="223" customWidth="1"/>
    <col min="15125" max="15125" width="81.62890625" style="223" customWidth="1"/>
    <col min="15126" max="15126" width="36.9453125" style="223" customWidth="1"/>
    <col min="15127" max="15127" width="24.47265625" style="223" customWidth="1"/>
    <col min="15128" max="15128" width="31.9453125" style="223" customWidth="1"/>
    <col min="15129" max="15130" width="12.05078125" style="223" customWidth="1"/>
    <col min="15131" max="15131" width="16.1015625" style="223" customWidth="1"/>
    <col min="15132" max="15132" width="15.83984375" style="223" customWidth="1"/>
    <col min="15133" max="15133" width="11.5234375" style="223" customWidth="1"/>
    <col min="15134" max="15134" width="0" style="223" hidden="1" customWidth="1"/>
    <col min="15135" max="15135" width="21.9453125" style="223" customWidth="1"/>
    <col min="15136" max="15136" width="24.62890625" style="223" customWidth="1"/>
    <col min="15137" max="15137" width="19.3671875" style="223" customWidth="1"/>
    <col min="15138" max="15138" width="20.68359375" style="223" customWidth="1"/>
    <col min="15139" max="15139" width="10.15625" style="223" customWidth="1"/>
    <col min="15140" max="15140" width="18.26171875" style="223" customWidth="1"/>
    <col min="15141" max="15141" width="16.1015625" style="223" customWidth="1"/>
    <col min="15142" max="15142" width="18.7890625" style="223" customWidth="1"/>
    <col min="15143" max="15143" width="12.83984375" style="223" customWidth="1"/>
    <col min="15144" max="15144" width="14.89453125" style="223" customWidth="1"/>
    <col min="15145" max="15145" width="19.62890625" style="223" customWidth="1"/>
    <col min="15146" max="15146" width="10.15625" style="223" customWidth="1"/>
    <col min="15147" max="15147" width="11.20703125" style="223" customWidth="1"/>
    <col min="15148" max="15153" width="10.15625" style="223" customWidth="1"/>
    <col min="15154" max="15154" width="12.83984375" style="223" customWidth="1"/>
    <col min="15155" max="15155" width="15.15625" style="223" customWidth="1"/>
    <col min="15156" max="15156" width="13.26171875" style="223" customWidth="1"/>
    <col min="15157" max="15157" width="12.578125" style="223" customWidth="1"/>
    <col min="15158" max="15158" width="13.41796875" style="223" customWidth="1"/>
    <col min="15159" max="15159" width="12.734375" style="223" customWidth="1"/>
    <col min="15160" max="15160" width="10.15625" style="223" customWidth="1"/>
    <col min="15161" max="15161" width="9.62890625" style="223" customWidth="1"/>
    <col min="15162" max="15162" width="7.83984375" style="223" customWidth="1"/>
    <col min="15163" max="15163" width="9.62890625" style="223" customWidth="1"/>
    <col min="15164" max="15164" width="1.1015625" style="223" customWidth="1"/>
    <col min="15165" max="15360" width="9.62890625" style="223"/>
    <col min="15361" max="15361" width="22.20703125" style="223" customWidth="1"/>
    <col min="15362" max="15362" width="15.3125" style="223" customWidth="1"/>
    <col min="15363" max="15379" width="0" style="223" hidden="1" customWidth="1"/>
    <col min="15380" max="15380" width="64.26171875" style="223" customWidth="1"/>
    <col min="15381" max="15381" width="81.62890625" style="223" customWidth="1"/>
    <col min="15382" max="15382" width="36.9453125" style="223" customWidth="1"/>
    <col min="15383" max="15383" width="24.47265625" style="223" customWidth="1"/>
    <col min="15384" max="15384" width="31.9453125" style="223" customWidth="1"/>
    <col min="15385" max="15386" width="12.05078125" style="223" customWidth="1"/>
    <col min="15387" max="15387" width="16.1015625" style="223" customWidth="1"/>
    <col min="15388" max="15388" width="15.83984375" style="223" customWidth="1"/>
    <col min="15389" max="15389" width="11.5234375" style="223" customWidth="1"/>
    <col min="15390" max="15390" width="0" style="223" hidden="1" customWidth="1"/>
    <col min="15391" max="15391" width="21.9453125" style="223" customWidth="1"/>
    <col min="15392" max="15392" width="24.62890625" style="223" customWidth="1"/>
    <col min="15393" max="15393" width="19.3671875" style="223" customWidth="1"/>
    <col min="15394" max="15394" width="20.68359375" style="223" customWidth="1"/>
    <col min="15395" max="15395" width="10.15625" style="223" customWidth="1"/>
    <col min="15396" max="15396" width="18.26171875" style="223" customWidth="1"/>
    <col min="15397" max="15397" width="16.1015625" style="223" customWidth="1"/>
    <col min="15398" max="15398" width="18.7890625" style="223" customWidth="1"/>
    <col min="15399" max="15399" width="12.83984375" style="223" customWidth="1"/>
    <col min="15400" max="15400" width="14.89453125" style="223" customWidth="1"/>
    <col min="15401" max="15401" width="19.62890625" style="223" customWidth="1"/>
    <col min="15402" max="15402" width="10.15625" style="223" customWidth="1"/>
    <col min="15403" max="15403" width="11.20703125" style="223" customWidth="1"/>
    <col min="15404" max="15409" width="10.15625" style="223" customWidth="1"/>
    <col min="15410" max="15410" width="12.83984375" style="223" customWidth="1"/>
    <col min="15411" max="15411" width="15.15625" style="223" customWidth="1"/>
    <col min="15412" max="15412" width="13.26171875" style="223" customWidth="1"/>
    <col min="15413" max="15413" width="12.578125" style="223" customWidth="1"/>
    <col min="15414" max="15414" width="13.41796875" style="223" customWidth="1"/>
    <col min="15415" max="15415" width="12.734375" style="223" customWidth="1"/>
    <col min="15416" max="15416" width="10.15625" style="223" customWidth="1"/>
    <col min="15417" max="15417" width="9.62890625" style="223" customWidth="1"/>
    <col min="15418" max="15418" width="7.83984375" style="223" customWidth="1"/>
    <col min="15419" max="15419" width="9.62890625" style="223" customWidth="1"/>
    <col min="15420" max="15420" width="1.1015625" style="223" customWidth="1"/>
    <col min="15421" max="15616" width="9.62890625" style="223"/>
    <col min="15617" max="15617" width="22.20703125" style="223" customWidth="1"/>
    <col min="15618" max="15618" width="15.3125" style="223" customWidth="1"/>
    <col min="15619" max="15635" width="0" style="223" hidden="1" customWidth="1"/>
    <col min="15636" max="15636" width="64.26171875" style="223" customWidth="1"/>
    <col min="15637" max="15637" width="81.62890625" style="223" customWidth="1"/>
    <col min="15638" max="15638" width="36.9453125" style="223" customWidth="1"/>
    <col min="15639" max="15639" width="24.47265625" style="223" customWidth="1"/>
    <col min="15640" max="15640" width="31.9453125" style="223" customWidth="1"/>
    <col min="15641" max="15642" width="12.05078125" style="223" customWidth="1"/>
    <col min="15643" max="15643" width="16.1015625" style="223" customWidth="1"/>
    <col min="15644" max="15644" width="15.83984375" style="223" customWidth="1"/>
    <col min="15645" max="15645" width="11.5234375" style="223" customWidth="1"/>
    <col min="15646" max="15646" width="0" style="223" hidden="1" customWidth="1"/>
    <col min="15647" max="15647" width="21.9453125" style="223" customWidth="1"/>
    <col min="15648" max="15648" width="24.62890625" style="223" customWidth="1"/>
    <col min="15649" max="15649" width="19.3671875" style="223" customWidth="1"/>
    <col min="15650" max="15650" width="20.68359375" style="223" customWidth="1"/>
    <col min="15651" max="15651" width="10.15625" style="223" customWidth="1"/>
    <col min="15652" max="15652" width="18.26171875" style="223" customWidth="1"/>
    <col min="15653" max="15653" width="16.1015625" style="223" customWidth="1"/>
    <col min="15654" max="15654" width="18.7890625" style="223" customWidth="1"/>
    <col min="15655" max="15655" width="12.83984375" style="223" customWidth="1"/>
    <col min="15656" max="15656" width="14.89453125" style="223" customWidth="1"/>
    <col min="15657" max="15657" width="19.62890625" style="223" customWidth="1"/>
    <col min="15658" max="15658" width="10.15625" style="223" customWidth="1"/>
    <col min="15659" max="15659" width="11.20703125" style="223" customWidth="1"/>
    <col min="15660" max="15665" width="10.15625" style="223" customWidth="1"/>
    <col min="15666" max="15666" width="12.83984375" style="223" customWidth="1"/>
    <col min="15667" max="15667" width="15.15625" style="223" customWidth="1"/>
    <col min="15668" max="15668" width="13.26171875" style="223" customWidth="1"/>
    <col min="15669" max="15669" width="12.578125" style="223" customWidth="1"/>
    <col min="15670" max="15670" width="13.41796875" style="223" customWidth="1"/>
    <col min="15671" max="15671" width="12.734375" style="223" customWidth="1"/>
    <col min="15672" max="15672" width="10.15625" style="223" customWidth="1"/>
    <col min="15673" max="15673" width="9.62890625" style="223" customWidth="1"/>
    <col min="15674" max="15674" width="7.83984375" style="223" customWidth="1"/>
    <col min="15675" max="15675" width="9.62890625" style="223" customWidth="1"/>
    <col min="15676" max="15676" width="1.1015625" style="223" customWidth="1"/>
    <col min="15677" max="15872" width="9.62890625" style="223"/>
    <col min="15873" max="15873" width="22.20703125" style="223" customWidth="1"/>
    <col min="15874" max="15874" width="15.3125" style="223" customWidth="1"/>
    <col min="15875" max="15891" width="0" style="223" hidden="1" customWidth="1"/>
    <col min="15892" max="15892" width="64.26171875" style="223" customWidth="1"/>
    <col min="15893" max="15893" width="81.62890625" style="223" customWidth="1"/>
    <col min="15894" max="15894" width="36.9453125" style="223" customWidth="1"/>
    <col min="15895" max="15895" width="24.47265625" style="223" customWidth="1"/>
    <col min="15896" max="15896" width="31.9453125" style="223" customWidth="1"/>
    <col min="15897" max="15898" width="12.05078125" style="223" customWidth="1"/>
    <col min="15899" max="15899" width="16.1015625" style="223" customWidth="1"/>
    <col min="15900" max="15900" width="15.83984375" style="223" customWidth="1"/>
    <col min="15901" max="15901" width="11.5234375" style="223" customWidth="1"/>
    <col min="15902" max="15902" width="0" style="223" hidden="1" customWidth="1"/>
    <col min="15903" max="15903" width="21.9453125" style="223" customWidth="1"/>
    <col min="15904" max="15904" width="24.62890625" style="223" customWidth="1"/>
    <col min="15905" max="15905" width="19.3671875" style="223" customWidth="1"/>
    <col min="15906" max="15906" width="20.68359375" style="223" customWidth="1"/>
    <col min="15907" max="15907" width="10.15625" style="223" customWidth="1"/>
    <col min="15908" max="15908" width="18.26171875" style="223" customWidth="1"/>
    <col min="15909" max="15909" width="16.1015625" style="223" customWidth="1"/>
    <col min="15910" max="15910" width="18.7890625" style="223" customWidth="1"/>
    <col min="15911" max="15911" width="12.83984375" style="223" customWidth="1"/>
    <col min="15912" max="15912" width="14.89453125" style="223" customWidth="1"/>
    <col min="15913" max="15913" width="19.62890625" style="223" customWidth="1"/>
    <col min="15914" max="15914" width="10.15625" style="223" customWidth="1"/>
    <col min="15915" max="15915" width="11.20703125" style="223" customWidth="1"/>
    <col min="15916" max="15921" width="10.15625" style="223" customWidth="1"/>
    <col min="15922" max="15922" width="12.83984375" style="223" customWidth="1"/>
    <col min="15923" max="15923" width="15.15625" style="223" customWidth="1"/>
    <col min="15924" max="15924" width="13.26171875" style="223" customWidth="1"/>
    <col min="15925" max="15925" width="12.578125" style="223" customWidth="1"/>
    <col min="15926" max="15926" width="13.41796875" style="223" customWidth="1"/>
    <col min="15927" max="15927" width="12.734375" style="223" customWidth="1"/>
    <col min="15928" max="15928" width="10.15625" style="223" customWidth="1"/>
    <col min="15929" max="15929" width="9.62890625" style="223" customWidth="1"/>
    <col min="15930" max="15930" width="7.83984375" style="223" customWidth="1"/>
    <col min="15931" max="15931" width="9.62890625" style="223" customWidth="1"/>
    <col min="15932" max="15932" width="1.1015625" style="223" customWidth="1"/>
    <col min="15933" max="16128" width="9.62890625" style="223"/>
    <col min="16129" max="16129" width="22.20703125" style="223" customWidth="1"/>
    <col min="16130" max="16130" width="15.3125" style="223" customWidth="1"/>
    <col min="16131" max="16147" width="0" style="223" hidden="1" customWidth="1"/>
    <col min="16148" max="16148" width="64.26171875" style="223" customWidth="1"/>
    <col min="16149" max="16149" width="81.62890625" style="223" customWidth="1"/>
    <col min="16150" max="16150" width="36.9453125" style="223" customWidth="1"/>
    <col min="16151" max="16151" width="24.47265625" style="223" customWidth="1"/>
    <col min="16152" max="16152" width="31.9453125" style="223" customWidth="1"/>
    <col min="16153" max="16154" width="12.05078125" style="223" customWidth="1"/>
    <col min="16155" max="16155" width="16.1015625" style="223" customWidth="1"/>
    <col min="16156" max="16156" width="15.83984375" style="223" customWidth="1"/>
    <col min="16157" max="16157" width="11.5234375" style="223" customWidth="1"/>
    <col min="16158" max="16158" width="0" style="223" hidden="1" customWidth="1"/>
    <col min="16159" max="16159" width="21.9453125" style="223" customWidth="1"/>
    <col min="16160" max="16160" width="24.62890625" style="223" customWidth="1"/>
    <col min="16161" max="16161" width="19.3671875" style="223" customWidth="1"/>
    <col min="16162" max="16162" width="20.68359375" style="223" customWidth="1"/>
    <col min="16163" max="16163" width="10.15625" style="223" customWidth="1"/>
    <col min="16164" max="16164" width="18.26171875" style="223" customWidth="1"/>
    <col min="16165" max="16165" width="16.1015625" style="223" customWidth="1"/>
    <col min="16166" max="16166" width="18.7890625" style="223" customWidth="1"/>
    <col min="16167" max="16167" width="12.83984375" style="223" customWidth="1"/>
    <col min="16168" max="16168" width="14.89453125" style="223" customWidth="1"/>
    <col min="16169" max="16169" width="19.62890625" style="223" customWidth="1"/>
    <col min="16170" max="16170" width="10.15625" style="223" customWidth="1"/>
    <col min="16171" max="16171" width="11.20703125" style="223" customWidth="1"/>
    <col min="16172" max="16177" width="10.15625" style="223" customWidth="1"/>
    <col min="16178" max="16178" width="12.83984375" style="223" customWidth="1"/>
    <col min="16179" max="16179" width="15.15625" style="223" customWidth="1"/>
    <col min="16180" max="16180" width="13.26171875" style="223" customWidth="1"/>
    <col min="16181" max="16181" width="12.578125" style="223" customWidth="1"/>
    <col min="16182" max="16182" width="13.41796875" style="223" customWidth="1"/>
    <col min="16183" max="16183" width="12.734375" style="223" customWidth="1"/>
    <col min="16184" max="16184" width="10.15625" style="223" customWidth="1"/>
    <col min="16185" max="16185" width="9.62890625" style="223" customWidth="1"/>
    <col min="16186" max="16186" width="7.83984375" style="223" customWidth="1"/>
    <col min="16187" max="16187" width="9.62890625" style="223" customWidth="1"/>
    <col min="16188" max="16188" width="1.1015625" style="223" customWidth="1"/>
    <col min="16189" max="16384" width="9.62890625" style="223"/>
  </cols>
  <sheetData>
    <row r="1" spans="1:63" ht="72.75" customHeight="1" x14ac:dyDescent="1.1499999999999999">
      <c r="B1" s="1294" t="s">
        <v>0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</row>
    <row r="2" spans="1:63" ht="12.75" customHeight="1" x14ac:dyDescent="1"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  <c r="AW2" s="1295"/>
      <c r="AX2" s="1295"/>
      <c r="AY2" s="1295"/>
      <c r="AZ2" s="1295"/>
      <c r="BA2" s="1295"/>
    </row>
    <row r="3" spans="1:63" ht="68.25" customHeight="1" x14ac:dyDescent="0.4">
      <c r="B3" s="1296" t="s">
        <v>1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  <c r="AQ3" s="1296"/>
      <c r="AR3" s="1296"/>
      <c r="AS3" s="1296"/>
      <c r="AT3" s="1296"/>
      <c r="AU3" s="1296"/>
      <c r="AV3" s="1296"/>
      <c r="AW3" s="1296"/>
      <c r="AX3" s="1296"/>
      <c r="AY3" s="1296"/>
      <c r="AZ3" s="1296"/>
      <c r="BA3" s="1296"/>
    </row>
    <row r="4" spans="1:63" ht="48.75" customHeight="1" x14ac:dyDescent="1.6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1297" t="s">
        <v>2</v>
      </c>
      <c r="U4" s="1297"/>
      <c r="V4" s="225"/>
      <c r="W4" s="225"/>
      <c r="X4" s="1298" t="s">
        <v>3</v>
      </c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</row>
    <row r="5" spans="1:63" ht="67.5" customHeight="1" x14ac:dyDescent="1.05">
      <c r="B5" s="1177" t="s">
        <v>4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226"/>
      <c r="X5" s="1298" t="s">
        <v>240</v>
      </c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227"/>
      <c r="AS5" s="228"/>
      <c r="AT5" s="228"/>
      <c r="AU5" s="229" t="s">
        <v>6</v>
      </c>
      <c r="AV5" s="230"/>
      <c r="AW5" s="231"/>
      <c r="AX5" s="231"/>
      <c r="AY5" s="231"/>
      <c r="AZ5" s="1658" t="s">
        <v>193</v>
      </c>
      <c r="BA5" s="1658"/>
      <c r="BB5" s="1658"/>
      <c r="BC5" s="1658"/>
      <c r="BD5" s="245"/>
    </row>
    <row r="6" spans="1:63" ht="37.5" customHeight="1" x14ac:dyDescent="1.05">
      <c r="W6" s="1404" t="s">
        <v>8</v>
      </c>
      <c r="X6" s="1404"/>
      <c r="Y6" s="1404"/>
      <c r="Z6" s="1404"/>
      <c r="AA6" s="1404"/>
      <c r="AB6" s="1404"/>
      <c r="AC6" s="234" t="s">
        <v>9</v>
      </c>
      <c r="AD6" s="1166" t="s">
        <v>10</v>
      </c>
      <c r="AE6" s="1655"/>
      <c r="AF6" s="1655"/>
      <c r="AG6" s="1655"/>
      <c r="AH6" s="1655"/>
      <c r="AI6" s="1655"/>
      <c r="AJ6" s="1655"/>
      <c r="AK6" s="1655"/>
      <c r="AL6" s="1655"/>
      <c r="AM6" s="1655"/>
      <c r="AN6" s="1655"/>
      <c r="AO6" s="1655"/>
      <c r="AP6" s="1655"/>
      <c r="AQ6" s="1655"/>
      <c r="AR6" s="1655"/>
      <c r="AS6" s="1655"/>
      <c r="AT6" s="235"/>
      <c r="AU6" s="18" t="s">
        <v>11</v>
      </c>
      <c r="AV6" s="15"/>
      <c r="AW6" s="15"/>
      <c r="AX6" s="15"/>
      <c r="AY6" s="231"/>
      <c r="AZ6" s="1656" t="s">
        <v>12</v>
      </c>
      <c r="BA6" s="1656"/>
      <c r="BB6" s="1656"/>
      <c r="BC6" s="1656"/>
      <c r="BD6" s="245"/>
    </row>
    <row r="7" spans="1:63" ht="100.5" customHeight="1" x14ac:dyDescent="1.05">
      <c r="A7" s="1291" t="s">
        <v>13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137" t="s">
        <v>241</v>
      </c>
      <c r="X7" s="1137"/>
      <c r="Y7" s="1137"/>
      <c r="Z7" s="1137"/>
      <c r="AA7" s="1137"/>
      <c r="AB7" s="1137"/>
      <c r="AC7" s="1137"/>
      <c r="AD7" s="236"/>
      <c r="AE7" s="1293" t="s">
        <v>242</v>
      </c>
      <c r="AF7" s="1293"/>
      <c r="AG7" s="1293"/>
      <c r="AH7" s="1293"/>
      <c r="AI7" s="1293"/>
      <c r="AJ7" s="1293"/>
      <c r="AK7" s="1293"/>
      <c r="AL7" s="1293"/>
      <c r="AM7" s="1293"/>
      <c r="AN7" s="1293"/>
      <c r="AO7" s="1293"/>
      <c r="AP7" s="1293"/>
      <c r="AQ7" s="1293"/>
      <c r="AR7" s="1293"/>
      <c r="AS7" s="1293"/>
      <c r="AT7" s="235"/>
      <c r="AU7" s="237" t="s">
        <v>15</v>
      </c>
      <c r="AV7" s="231"/>
      <c r="AW7" s="231"/>
      <c r="AX7" s="231"/>
      <c r="AY7" s="231"/>
      <c r="AZ7" s="1657" t="s">
        <v>16</v>
      </c>
      <c r="BA7" s="1657"/>
      <c r="BB7" s="1657"/>
      <c r="BC7" s="1657"/>
      <c r="BD7" s="1657"/>
    </row>
    <row r="8" spans="1:63" ht="102.75" customHeight="1" x14ac:dyDescent="1.05">
      <c r="T8" s="1280" t="s">
        <v>17</v>
      </c>
      <c r="U8" s="1280"/>
      <c r="V8" s="1280"/>
      <c r="W8" s="1400" t="s">
        <v>18</v>
      </c>
      <c r="X8" s="1400"/>
      <c r="Y8" s="1400"/>
      <c r="Z8" s="1400"/>
      <c r="AA8" s="1400"/>
      <c r="AB8" s="1400"/>
      <c r="AC8" s="1400"/>
      <c r="AD8" s="1133" t="s">
        <v>19</v>
      </c>
      <c r="AE8" s="1133"/>
      <c r="AF8" s="1133"/>
      <c r="AG8" s="1133"/>
      <c r="AH8" s="1133"/>
      <c r="AI8" s="1133"/>
      <c r="AJ8" s="1133"/>
      <c r="AK8" s="1133"/>
      <c r="AL8" s="1133"/>
      <c r="AM8" s="1133"/>
      <c r="AN8" s="1133"/>
      <c r="AO8" s="1133"/>
      <c r="AP8" s="1133"/>
      <c r="AQ8" s="1133"/>
      <c r="AR8" s="1133"/>
      <c r="AS8" s="1133"/>
      <c r="AT8" s="235"/>
      <c r="AU8" s="237" t="s">
        <v>20</v>
      </c>
      <c r="AV8" s="238"/>
      <c r="AW8" s="238"/>
      <c r="AX8" s="238"/>
      <c r="AY8" s="238"/>
      <c r="AZ8" s="1653" t="s">
        <v>196</v>
      </c>
      <c r="BA8" s="1653"/>
      <c r="BB8" s="1653"/>
      <c r="BC8" s="1653"/>
      <c r="BD8" s="1654"/>
      <c r="BE8" s="1654"/>
    </row>
    <row r="9" spans="1:63" ht="56.5" customHeight="1" x14ac:dyDescent="0.55000000000000004">
      <c r="U9" s="239"/>
      <c r="V9" s="239"/>
      <c r="W9" s="1403" t="s">
        <v>22</v>
      </c>
      <c r="X9" s="1403"/>
      <c r="Y9" s="1403"/>
      <c r="Z9" s="1403"/>
      <c r="AA9" s="240"/>
      <c r="AB9" s="240"/>
      <c r="AC9" s="234" t="s">
        <v>9</v>
      </c>
      <c r="AD9" s="498"/>
      <c r="AE9" s="1287" t="s">
        <v>24</v>
      </c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242"/>
      <c r="AU9" s="243"/>
      <c r="AV9" s="244"/>
      <c r="AW9" s="244"/>
      <c r="AX9" s="244"/>
      <c r="AY9" s="244"/>
      <c r="AZ9" s="244"/>
      <c r="BA9" s="244"/>
      <c r="BB9" s="245"/>
      <c r="BC9" s="245"/>
      <c r="BD9" s="245"/>
    </row>
    <row r="10" spans="1:63" ht="42" customHeight="1" thickBot="1" x14ac:dyDescent="0.55000000000000004">
      <c r="U10" s="239"/>
      <c r="V10" s="239"/>
      <c r="W10" s="246"/>
      <c r="AA10" s="248"/>
      <c r="AB10" s="249"/>
      <c r="AC10" s="249"/>
      <c r="AK10" s="223"/>
      <c r="AL10" s="223"/>
      <c r="AM10" s="223"/>
      <c r="AN10" s="223"/>
      <c r="AO10" s="223"/>
    </row>
    <row r="11" spans="1:63" s="245" customFormat="1" ht="86.25" customHeight="1" thickBot="1" x14ac:dyDescent="0.6">
      <c r="B11" s="1624" t="s">
        <v>25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1627" t="s">
        <v>26</v>
      </c>
      <c r="U11" s="1628"/>
      <c r="V11" s="1629"/>
      <c r="W11" s="1633" t="s">
        <v>27</v>
      </c>
      <c r="X11" s="1634"/>
      <c r="Y11" s="1634"/>
      <c r="Z11" s="1634"/>
      <c r="AA11" s="1634"/>
      <c r="AB11" s="1634"/>
      <c r="AC11" s="1634"/>
      <c r="AD11" s="1635"/>
      <c r="AE11" s="1639" t="s">
        <v>28</v>
      </c>
      <c r="AF11" s="1640"/>
      <c r="AG11" s="1645" t="s">
        <v>29</v>
      </c>
      <c r="AH11" s="1646"/>
      <c r="AI11" s="1646"/>
      <c r="AJ11" s="1646"/>
      <c r="AK11" s="1646"/>
      <c r="AL11" s="1646"/>
      <c r="AM11" s="1646"/>
      <c r="AN11" s="1646"/>
      <c r="AO11" s="1651" t="s">
        <v>30</v>
      </c>
      <c r="AP11" s="1606" t="s">
        <v>31</v>
      </c>
      <c r="AQ11" s="1606"/>
      <c r="AR11" s="1606"/>
      <c r="AS11" s="1606"/>
      <c r="AT11" s="1606"/>
      <c r="AU11" s="1606"/>
      <c r="AV11" s="1606"/>
      <c r="AW11" s="1606"/>
      <c r="AX11" s="1609" t="s">
        <v>32</v>
      </c>
      <c r="AY11" s="1610"/>
      <c r="AZ11" s="1610"/>
      <c r="BA11" s="1610"/>
      <c r="BB11" s="1610"/>
      <c r="BC11" s="1610"/>
      <c r="BD11" s="1610"/>
      <c r="BE11" s="1611"/>
      <c r="BF11" s="250"/>
    </row>
    <row r="12" spans="1:63" s="245" customFormat="1" ht="49.5" customHeight="1" x14ac:dyDescent="0.55000000000000004">
      <c r="B12" s="1625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1630"/>
      <c r="U12" s="1631"/>
      <c r="V12" s="1632"/>
      <c r="W12" s="1636"/>
      <c r="X12" s="1637"/>
      <c r="Y12" s="1637"/>
      <c r="Z12" s="1637"/>
      <c r="AA12" s="1637"/>
      <c r="AB12" s="1637"/>
      <c r="AC12" s="1637"/>
      <c r="AD12" s="1638"/>
      <c r="AE12" s="1641"/>
      <c r="AF12" s="1642"/>
      <c r="AG12" s="1647"/>
      <c r="AH12" s="1648"/>
      <c r="AI12" s="1648"/>
      <c r="AJ12" s="1648"/>
      <c r="AK12" s="1648"/>
      <c r="AL12" s="1648"/>
      <c r="AM12" s="1648"/>
      <c r="AN12" s="1648"/>
      <c r="AO12" s="1652"/>
      <c r="AP12" s="1607"/>
      <c r="AQ12" s="1607"/>
      <c r="AR12" s="1607"/>
      <c r="AS12" s="1607"/>
      <c r="AT12" s="1607"/>
      <c r="AU12" s="1607"/>
      <c r="AV12" s="1607"/>
      <c r="AW12" s="1607"/>
      <c r="AX12" s="1612" t="s">
        <v>243</v>
      </c>
      <c r="AY12" s="1613"/>
      <c r="AZ12" s="1613"/>
      <c r="BA12" s="1613"/>
      <c r="BB12" s="1613"/>
      <c r="BC12" s="1613"/>
      <c r="BD12" s="1613"/>
      <c r="BE12" s="1614"/>
      <c r="BF12" s="251"/>
    </row>
    <row r="13" spans="1:63" s="245" customFormat="1" ht="52" customHeight="1" x14ac:dyDescent="0.55000000000000004">
      <c r="B13" s="1625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1630"/>
      <c r="U13" s="1631"/>
      <c r="V13" s="1632"/>
      <c r="W13" s="1636"/>
      <c r="X13" s="1637"/>
      <c r="Y13" s="1637"/>
      <c r="Z13" s="1637"/>
      <c r="AA13" s="1637"/>
      <c r="AB13" s="1637"/>
      <c r="AC13" s="1637"/>
      <c r="AD13" s="1638"/>
      <c r="AE13" s="1643"/>
      <c r="AF13" s="1644"/>
      <c r="AG13" s="1649"/>
      <c r="AH13" s="1650"/>
      <c r="AI13" s="1650"/>
      <c r="AJ13" s="1650"/>
      <c r="AK13" s="1650"/>
      <c r="AL13" s="1650"/>
      <c r="AM13" s="1650"/>
      <c r="AN13" s="1650"/>
      <c r="AO13" s="1652"/>
      <c r="AP13" s="1608"/>
      <c r="AQ13" s="1608"/>
      <c r="AR13" s="1608"/>
      <c r="AS13" s="1608"/>
      <c r="AT13" s="1608"/>
      <c r="AU13" s="1608"/>
      <c r="AV13" s="1608"/>
      <c r="AW13" s="1608"/>
      <c r="AX13" s="1615" t="s">
        <v>244</v>
      </c>
      <c r="AY13" s="1289"/>
      <c r="AZ13" s="1289"/>
      <c r="BA13" s="1289"/>
      <c r="BB13" s="1289"/>
      <c r="BC13" s="1289"/>
      <c r="BD13" s="1289"/>
      <c r="BE13" s="1616"/>
      <c r="BF13" s="252"/>
    </row>
    <row r="14" spans="1:63" s="245" customFormat="1" ht="54" customHeight="1" thickBot="1" x14ac:dyDescent="0.6">
      <c r="B14" s="1625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1630"/>
      <c r="U14" s="1631"/>
      <c r="V14" s="1632"/>
      <c r="W14" s="1636"/>
      <c r="X14" s="1637"/>
      <c r="Y14" s="1637"/>
      <c r="Z14" s="1637"/>
      <c r="AA14" s="1637"/>
      <c r="AB14" s="1637"/>
      <c r="AC14" s="1637"/>
      <c r="AD14" s="1638"/>
      <c r="AE14" s="1617" t="s">
        <v>35</v>
      </c>
      <c r="AF14" s="1619" t="s">
        <v>36</v>
      </c>
      <c r="AG14" s="1617" t="s">
        <v>37</v>
      </c>
      <c r="AH14" s="1126" t="s">
        <v>38</v>
      </c>
      <c r="AI14" s="1127"/>
      <c r="AJ14" s="1127"/>
      <c r="AK14" s="1127"/>
      <c r="AL14" s="1127"/>
      <c r="AM14" s="1127"/>
      <c r="AN14" s="1128"/>
      <c r="AO14" s="1652"/>
      <c r="AP14" s="1622" t="s">
        <v>39</v>
      </c>
      <c r="AQ14" s="1600" t="s">
        <v>40</v>
      </c>
      <c r="AR14" s="1600" t="s">
        <v>41</v>
      </c>
      <c r="AS14" s="1602" t="s">
        <v>42</v>
      </c>
      <c r="AT14" s="1602" t="s">
        <v>43</v>
      </c>
      <c r="AU14" s="1600" t="s">
        <v>44</v>
      </c>
      <c r="AV14" s="1600" t="s">
        <v>45</v>
      </c>
      <c r="AW14" s="1604" t="s">
        <v>46</v>
      </c>
      <c r="AX14" s="1594" t="s">
        <v>245</v>
      </c>
      <c r="AY14" s="1595"/>
      <c r="AZ14" s="1595"/>
      <c r="BA14" s="1595"/>
      <c r="BB14" s="1594" t="s">
        <v>246</v>
      </c>
      <c r="BC14" s="1595"/>
      <c r="BD14" s="1595"/>
      <c r="BE14" s="1596"/>
    </row>
    <row r="15" spans="1:63" s="253" customFormat="1" ht="51" customHeight="1" x14ac:dyDescent="0.55000000000000004">
      <c r="B15" s="1625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1630"/>
      <c r="U15" s="1631"/>
      <c r="V15" s="1632"/>
      <c r="W15" s="1636"/>
      <c r="X15" s="1637"/>
      <c r="Y15" s="1637"/>
      <c r="Z15" s="1637"/>
      <c r="AA15" s="1637"/>
      <c r="AB15" s="1637"/>
      <c r="AC15" s="1637"/>
      <c r="AD15" s="1638"/>
      <c r="AE15" s="1618"/>
      <c r="AF15" s="1620"/>
      <c r="AG15" s="1621"/>
      <c r="AH15" s="1091" t="s">
        <v>49</v>
      </c>
      <c r="AI15" s="1092"/>
      <c r="AJ15" s="1091" t="s">
        <v>50</v>
      </c>
      <c r="AK15" s="1095"/>
      <c r="AL15" s="1092" t="s">
        <v>120</v>
      </c>
      <c r="AM15" s="1095"/>
      <c r="AN15" s="1097" t="s">
        <v>52</v>
      </c>
      <c r="AO15" s="1652"/>
      <c r="AP15" s="1623"/>
      <c r="AQ15" s="1601"/>
      <c r="AR15" s="1601"/>
      <c r="AS15" s="1603"/>
      <c r="AT15" s="1603"/>
      <c r="AU15" s="1601"/>
      <c r="AV15" s="1601"/>
      <c r="AW15" s="1605"/>
      <c r="AX15" s="1597" t="s">
        <v>53</v>
      </c>
      <c r="AY15" s="1598"/>
      <c r="AZ15" s="1598"/>
      <c r="BA15" s="1598"/>
      <c r="BB15" s="1597" t="s">
        <v>247</v>
      </c>
      <c r="BC15" s="1598"/>
      <c r="BD15" s="1598"/>
      <c r="BE15" s="1599"/>
      <c r="BK15" s="1072"/>
    </row>
    <row r="16" spans="1:63" s="253" customFormat="1" ht="30" customHeight="1" x14ac:dyDescent="0.55000000000000004">
      <c r="B16" s="1625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1630"/>
      <c r="U16" s="1631"/>
      <c r="V16" s="1632"/>
      <c r="W16" s="1636"/>
      <c r="X16" s="1637"/>
      <c r="Y16" s="1637"/>
      <c r="Z16" s="1637"/>
      <c r="AA16" s="1637"/>
      <c r="AB16" s="1637"/>
      <c r="AC16" s="1637"/>
      <c r="AD16" s="1638"/>
      <c r="AE16" s="1618"/>
      <c r="AF16" s="1620"/>
      <c r="AG16" s="1621"/>
      <c r="AH16" s="1093"/>
      <c r="AI16" s="1094"/>
      <c r="AJ16" s="1093"/>
      <c r="AK16" s="1096"/>
      <c r="AL16" s="1094"/>
      <c r="AM16" s="1096"/>
      <c r="AN16" s="1098"/>
      <c r="AO16" s="1652"/>
      <c r="AP16" s="1623"/>
      <c r="AQ16" s="1601"/>
      <c r="AR16" s="1601"/>
      <c r="AS16" s="1603"/>
      <c r="AT16" s="1603"/>
      <c r="AU16" s="1601"/>
      <c r="AV16" s="1601"/>
      <c r="AW16" s="1605"/>
      <c r="AX16" s="1587" t="s">
        <v>37</v>
      </c>
      <c r="AY16" s="1077" t="s">
        <v>54</v>
      </c>
      <c r="AZ16" s="1078"/>
      <c r="BA16" s="1078"/>
      <c r="BB16" s="1587" t="s">
        <v>37</v>
      </c>
      <c r="BC16" s="1079" t="s">
        <v>54</v>
      </c>
      <c r="BD16" s="1079"/>
      <c r="BE16" s="1080"/>
      <c r="BK16" s="1072"/>
    </row>
    <row r="17" spans="2:67" s="253" customFormat="1" ht="155.25" customHeight="1" thickBot="1" x14ac:dyDescent="0.6">
      <c r="B17" s="1626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1630"/>
      <c r="U17" s="1631"/>
      <c r="V17" s="1632"/>
      <c r="W17" s="1636"/>
      <c r="X17" s="1637"/>
      <c r="Y17" s="1637"/>
      <c r="Z17" s="1637"/>
      <c r="AA17" s="1637"/>
      <c r="AB17" s="1637"/>
      <c r="AC17" s="1637"/>
      <c r="AD17" s="1638"/>
      <c r="AE17" s="1618"/>
      <c r="AF17" s="1620"/>
      <c r="AG17" s="1618"/>
      <c r="AH17" s="46" t="s">
        <v>55</v>
      </c>
      <c r="AI17" s="47" t="s">
        <v>56</v>
      </c>
      <c r="AJ17" s="46" t="s">
        <v>55</v>
      </c>
      <c r="AK17" s="47" t="s">
        <v>56</v>
      </c>
      <c r="AL17" s="46" t="s">
        <v>55</v>
      </c>
      <c r="AM17" s="47" t="s">
        <v>56</v>
      </c>
      <c r="AN17" s="1099"/>
      <c r="AO17" s="1652"/>
      <c r="AP17" s="1623"/>
      <c r="AQ17" s="1601"/>
      <c r="AR17" s="1601"/>
      <c r="AS17" s="1603"/>
      <c r="AT17" s="1603"/>
      <c r="AU17" s="1601"/>
      <c r="AV17" s="1601"/>
      <c r="AW17" s="1605"/>
      <c r="AX17" s="1588"/>
      <c r="AY17" s="48" t="s">
        <v>57</v>
      </c>
      <c r="AZ17" s="48" t="s">
        <v>58</v>
      </c>
      <c r="BA17" s="49" t="s">
        <v>59</v>
      </c>
      <c r="BB17" s="1588"/>
      <c r="BC17" s="50" t="s">
        <v>57</v>
      </c>
      <c r="BD17" s="50" t="s">
        <v>58</v>
      </c>
      <c r="BE17" s="51" t="s">
        <v>60</v>
      </c>
      <c r="BK17" s="1072"/>
    </row>
    <row r="18" spans="2:67" s="254" customFormat="1" ht="42.75" customHeight="1" thickTop="1" thickBot="1" x14ac:dyDescent="0.6">
      <c r="B18" s="618">
        <v>1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1589">
        <v>2</v>
      </c>
      <c r="U18" s="1590"/>
      <c r="V18" s="1591"/>
      <c r="W18" s="1592">
        <v>3</v>
      </c>
      <c r="X18" s="1593"/>
      <c r="Y18" s="1593"/>
      <c r="Z18" s="1593"/>
      <c r="AA18" s="1593"/>
      <c r="AB18" s="1593"/>
      <c r="AC18" s="1593"/>
      <c r="AD18" s="1593"/>
      <c r="AE18" s="620">
        <v>4</v>
      </c>
      <c r="AF18" s="621">
        <v>5</v>
      </c>
      <c r="AG18" s="622">
        <v>6</v>
      </c>
      <c r="AH18" s="620">
        <v>7</v>
      </c>
      <c r="AI18" s="621">
        <v>8</v>
      </c>
      <c r="AJ18" s="622">
        <v>9</v>
      </c>
      <c r="AK18" s="620">
        <v>10</v>
      </c>
      <c r="AL18" s="621">
        <v>11</v>
      </c>
      <c r="AM18" s="622">
        <v>12</v>
      </c>
      <c r="AN18" s="620">
        <v>13</v>
      </c>
      <c r="AO18" s="621">
        <v>14</v>
      </c>
      <c r="AP18" s="622">
        <v>15</v>
      </c>
      <c r="AQ18" s="620">
        <v>16</v>
      </c>
      <c r="AR18" s="621">
        <v>17</v>
      </c>
      <c r="AS18" s="622">
        <v>18</v>
      </c>
      <c r="AT18" s="620">
        <v>19</v>
      </c>
      <c r="AU18" s="621">
        <v>20</v>
      </c>
      <c r="AV18" s="622">
        <v>21</v>
      </c>
      <c r="AW18" s="620">
        <v>22</v>
      </c>
      <c r="AX18" s="621">
        <v>23</v>
      </c>
      <c r="AY18" s="622">
        <v>24</v>
      </c>
      <c r="AZ18" s="620">
        <v>25</v>
      </c>
      <c r="BA18" s="621">
        <v>26</v>
      </c>
      <c r="BB18" s="622">
        <v>27</v>
      </c>
      <c r="BC18" s="620">
        <v>28</v>
      </c>
      <c r="BD18" s="621">
        <v>29</v>
      </c>
      <c r="BE18" s="623">
        <v>30</v>
      </c>
    </row>
    <row r="19" spans="2:67" s="254" customFormat="1" ht="66.75" customHeight="1" thickBot="1" x14ac:dyDescent="0.6">
      <c r="B19" s="1554" t="s">
        <v>248</v>
      </c>
      <c r="C19" s="1555"/>
      <c r="D19" s="1555"/>
      <c r="E19" s="1555"/>
      <c r="F19" s="1555"/>
      <c r="G19" s="1555"/>
      <c r="H19" s="1555"/>
      <c r="I19" s="1555"/>
      <c r="J19" s="1555"/>
      <c r="K19" s="1555"/>
      <c r="L19" s="1555"/>
      <c r="M19" s="1555"/>
      <c r="N19" s="1555"/>
      <c r="O19" s="1555"/>
      <c r="P19" s="1555"/>
      <c r="Q19" s="1555"/>
      <c r="R19" s="1555"/>
      <c r="S19" s="1555"/>
      <c r="T19" s="1555"/>
      <c r="U19" s="1555"/>
      <c r="V19" s="1555"/>
      <c r="W19" s="1555"/>
      <c r="X19" s="1555"/>
      <c r="Y19" s="1555"/>
      <c r="Z19" s="1555"/>
      <c r="AA19" s="1555"/>
      <c r="AB19" s="1555"/>
      <c r="AC19" s="1555"/>
      <c r="AD19" s="1555"/>
      <c r="AE19" s="1555"/>
      <c r="AF19" s="1555"/>
      <c r="AG19" s="1555"/>
      <c r="AH19" s="1555"/>
      <c r="AI19" s="1555"/>
      <c r="AJ19" s="1555"/>
      <c r="AK19" s="1555"/>
      <c r="AL19" s="1555"/>
      <c r="AM19" s="1555"/>
      <c r="AN19" s="1555"/>
      <c r="AO19" s="1555"/>
      <c r="AP19" s="1555"/>
      <c r="AQ19" s="1555"/>
      <c r="AR19" s="1555"/>
      <c r="AS19" s="1555"/>
      <c r="AT19" s="1555"/>
      <c r="AU19" s="1555"/>
      <c r="AV19" s="1555"/>
      <c r="AW19" s="1555"/>
      <c r="AX19" s="1555"/>
      <c r="AY19" s="1555"/>
      <c r="AZ19" s="1555"/>
      <c r="BA19" s="1555"/>
      <c r="BB19" s="1555"/>
      <c r="BC19" s="1555"/>
      <c r="BD19" s="1555"/>
      <c r="BE19" s="1556"/>
      <c r="BI19" s="1072"/>
    </row>
    <row r="20" spans="2:67" s="254" customFormat="1" ht="64.5" customHeight="1" thickBot="1" x14ac:dyDescent="0.6">
      <c r="B20" s="1577" t="s">
        <v>249</v>
      </c>
      <c r="C20" s="1578"/>
      <c r="D20" s="1578"/>
      <c r="E20" s="1578"/>
      <c r="F20" s="1578"/>
      <c r="G20" s="1578"/>
      <c r="H20" s="1578"/>
      <c r="I20" s="1578"/>
      <c r="J20" s="1578"/>
      <c r="K20" s="1578"/>
      <c r="L20" s="1578"/>
      <c r="M20" s="1578"/>
      <c r="N20" s="1578"/>
      <c r="O20" s="1578"/>
      <c r="P20" s="1578"/>
      <c r="Q20" s="1578"/>
      <c r="R20" s="1578"/>
      <c r="S20" s="1578"/>
      <c r="T20" s="1578"/>
      <c r="U20" s="1578"/>
      <c r="V20" s="1578"/>
      <c r="W20" s="1578"/>
      <c r="X20" s="1578"/>
      <c r="Y20" s="1578"/>
      <c r="Z20" s="1578"/>
      <c r="AA20" s="1578"/>
      <c r="AB20" s="1578"/>
      <c r="AC20" s="1578"/>
      <c r="AD20" s="1578"/>
      <c r="AE20" s="1578"/>
      <c r="AF20" s="1578"/>
      <c r="AG20" s="1578"/>
      <c r="AH20" s="1578"/>
      <c r="AI20" s="1578"/>
      <c r="AJ20" s="1578"/>
      <c r="AK20" s="1578"/>
      <c r="AL20" s="1578"/>
      <c r="AM20" s="1578"/>
      <c r="AN20" s="1578"/>
      <c r="AO20" s="1578"/>
      <c r="AP20" s="1578"/>
      <c r="AQ20" s="1578"/>
      <c r="AR20" s="1578"/>
      <c r="AS20" s="1578"/>
      <c r="AT20" s="1578"/>
      <c r="AU20" s="1578"/>
      <c r="AV20" s="1578"/>
      <c r="AW20" s="1578"/>
      <c r="AX20" s="1578"/>
      <c r="AY20" s="1578"/>
      <c r="AZ20" s="1578"/>
      <c r="BA20" s="1578"/>
      <c r="BB20" s="1578"/>
      <c r="BC20" s="1578"/>
      <c r="BD20" s="1578"/>
      <c r="BE20" s="1579"/>
      <c r="BI20" s="1072"/>
    </row>
    <row r="21" spans="2:67" s="258" customFormat="1" ht="64.5" customHeight="1" x14ac:dyDescent="1.85">
      <c r="B21" s="624">
        <v>1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1580" t="s">
        <v>250</v>
      </c>
      <c r="U21" s="1581"/>
      <c r="V21" s="1582"/>
      <c r="W21" s="1560" t="s">
        <v>251</v>
      </c>
      <c r="X21" s="1561"/>
      <c r="Y21" s="1561"/>
      <c r="Z21" s="1561"/>
      <c r="AA21" s="1561"/>
      <c r="AB21" s="1561"/>
      <c r="AC21" s="1561"/>
      <c r="AD21" s="1562"/>
      <c r="AE21" s="626">
        <v>4</v>
      </c>
      <c r="AF21" s="627">
        <f>AE21*30</f>
        <v>120</v>
      </c>
      <c r="AG21" s="628">
        <f>AH21+AJ21+AL21</f>
        <v>72</v>
      </c>
      <c r="AH21" s="629">
        <v>36</v>
      </c>
      <c r="AI21" s="629"/>
      <c r="AJ21" s="629">
        <v>36</v>
      </c>
      <c r="AK21" s="629"/>
      <c r="AL21" s="630"/>
      <c r="AM21" s="630"/>
      <c r="AN21" s="630"/>
      <c r="AO21" s="631">
        <f>AF21-AG21</f>
        <v>48</v>
      </c>
      <c r="AP21" s="632"/>
      <c r="AQ21" s="633">
        <v>7</v>
      </c>
      <c r="AR21" s="633">
        <v>7</v>
      </c>
      <c r="AS21" s="634"/>
      <c r="AT21" s="635"/>
      <c r="AU21" s="633"/>
      <c r="AV21" s="633"/>
      <c r="AW21" s="634"/>
      <c r="AX21" s="635">
        <f>AY21+AZ21+BA21</f>
        <v>4</v>
      </c>
      <c r="AY21" s="633">
        <f>AH21/18</f>
        <v>2</v>
      </c>
      <c r="AZ21" s="633">
        <f>+AJ21/18</f>
        <v>2</v>
      </c>
      <c r="BA21" s="636"/>
      <c r="BB21" s="637"/>
      <c r="BC21" s="638"/>
      <c r="BD21" s="638"/>
      <c r="BE21" s="639"/>
      <c r="BI21" s="1072"/>
    </row>
    <row r="22" spans="2:67" s="258" customFormat="1" ht="99" customHeight="1" thickBot="1" x14ac:dyDescent="1.9">
      <c r="B22" s="640">
        <v>2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1583" t="s">
        <v>252</v>
      </c>
      <c r="U22" s="1584"/>
      <c r="V22" s="1585"/>
      <c r="W22" s="1531" t="s">
        <v>253</v>
      </c>
      <c r="X22" s="1532"/>
      <c r="Y22" s="1532"/>
      <c r="Z22" s="1532"/>
      <c r="AA22" s="1532"/>
      <c r="AB22" s="1532"/>
      <c r="AC22" s="1532"/>
      <c r="AD22" s="1586"/>
      <c r="AE22" s="642">
        <v>4</v>
      </c>
      <c r="AF22" s="643">
        <f>AE22*30</f>
        <v>120</v>
      </c>
      <c r="AG22" s="644">
        <f>AH22+AJ22+AL22</f>
        <v>72</v>
      </c>
      <c r="AH22" s="645">
        <v>36</v>
      </c>
      <c r="AI22" s="645"/>
      <c r="AJ22" s="645">
        <v>28</v>
      </c>
      <c r="AK22" s="645"/>
      <c r="AL22" s="646">
        <v>8</v>
      </c>
      <c r="AM22" s="646"/>
      <c r="AN22" s="646"/>
      <c r="AO22" s="647">
        <f>AF22-AG22</f>
        <v>48</v>
      </c>
      <c r="AP22" s="648"/>
      <c r="AQ22" s="649">
        <v>7</v>
      </c>
      <c r="AR22" s="649">
        <v>7</v>
      </c>
      <c r="AS22" s="650"/>
      <c r="AT22" s="651"/>
      <c r="AU22" s="649"/>
      <c r="AV22" s="649"/>
      <c r="AW22" s="650"/>
      <c r="AX22" s="651">
        <f>AY22+AZ22+BA22</f>
        <v>4</v>
      </c>
      <c r="AY22" s="649">
        <f>+AH22/18</f>
        <v>2</v>
      </c>
      <c r="AZ22" s="649">
        <v>1.5</v>
      </c>
      <c r="BA22" s="652">
        <v>0.5</v>
      </c>
      <c r="BB22" s="653"/>
      <c r="BC22" s="654"/>
      <c r="BD22" s="654"/>
      <c r="BE22" s="655"/>
      <c r="BI22" s="82"/>
    </row>
    <row r="23" spans="2:67" s="258" customFormat="1" ht="77.099999999999994" customHeight="1" thickBot="1" x14ac:dyDescent="0.5">
      <c r="B23" s="1563" t="s">
        <v>254</v>
      </c>
      <c r="C23" s="1564"/>
      <c r="D23" s="1564"/>
      <c r="E23" s="1564"/>
      <c r="F23" s="1564"/>
      <c r="G23" s="1564"/>
      <c r="H23" s="1564"/>
      <c r="I23" s="1564"/>
      <c r="J23" s="1564"/>
      <c r="K23" s="1564"/>
      <c r="L23" s="1564"/>
      <c r="M23" s="1564"/>
      <c r="N23" s="1564"/>
      <c r="O23" s="1564"/>
      <c r="P23" s="1564"/>
      <c r="Q23" s="1564"/>
      <c r="R23" s="1564"/>
      <c r="S23" s="1564"/>
      <c r="T23" s="1564"/>
      <c r="U23" s="1564"/>
      <c r="V23" s="1564"/>
      <c r="W23" s="1564"/>
      <c r="X23" s="1564"/>
      <c r="Y23" s="1564"/>
      <c r="Z23" s="1564"/>
      <c r="AA23" s="1564"/>
      <c r="AB23" s="1564"/>
      <c r="AC23" s="1564"/>
      <c r="AD23" s="1565"/>
      <c r="AE23" s="656">
        <f>SUM(AE21:AE22)</f>
        <v>8</v>
      </c>
      <c r="AF23" s="657">
        <f>SUM(AF21:AF22)</f>
        <v>240</v>
      </c>
      <c r="AG23" s="658">
        <f t="shared" ref="AG23:AM23" si="0">SUM(AG21:AG22)</f>
        <v>144</v>
      </c>
      <c r="AH23" s="659">
        <f t="shared" si="0"/>
        <v>72</v>
      </c>
      <c r="AI23" s="659">
        <f t="shared" si="0"/>
        <v>0</v>
      </c>
      <c r="AJ23" s="659">
        <f t="shared" si="0"/>
        <v>64</v>
      </c>
      <c r="AK23" s="659">
        <f t="shared" si="0"/>
        <v>0</v>
      </c>
      <c r="AL23" s="659">
        <f t="shared" si="0"/>
        <v>8</v>
      </c>
      <c r="AM23" s="659">
        <f t="shared" si="0"/>
        <v>0</v>
      </c>
      <c r="AN23" s="660"/>
      <c r="AO23" s="661">
        <f>SUM(AO21:AO22)</f>
        <v>96</v>
      </c>
      <c r="AP23" s="662"/>
      <c r="AQ23" s="663">
        <v>2</v>
      </c>
      <c r="AR23" s="663">
        <v>2</v>
      </c>
      <c r="AS23" s="664"/>
      <c r="AT23" s="662"/>
      <c r="AU23" s="663"/>
      <c r="AV23" s="663"/>
      <c r="AW23" s="665"/>
      <c r="AX23" s="666">
        <f>SUM(AX21:AX22)</f>
        <v>8</v>
      </c>
      <c r="AY23" s="663">
        <f>SUM(AY21:AY22)</f>
        <v>4</v>
      </c>
      <c r="AZ23" s="663">
        <f>SUM(AZ21:AZ22)</f>
        <v>3.5</v>
      </c>
      <c r="BA23" s="664">
        <f>SUM(BA21:BA22)</f>
        <v>0.5</v>
      </c>
      <c r="BB23" s="666"/>
      <c r="BC23" s="663"/>
      <c r="BD23" s="663"/>
      <c r="BE23" s="664"/>
    </row>
    <row r="24" spans="2:67" s="258" customFormat="1" ht="82.5" customHeight="1" thickBot="1" x14ac:dyDescent="0.5">
      <c r="B24" s="1566" t="s">
        <v>255</v>
      </c>
      <c r="C24" s="1567"/>
      <c r="D24" s="1567"/>
      <c r="E24" s="1567"/>
      <c r="F24" s="1567"/>
      <c r="G24" s="1567"/>
      <c r="H24" s="1567"/>
      <c r="I24" s="1567"/>
      <c r="J24" s="1567"/>
      <c r="K24" s="1567"/>
      <c r="L24" s="1567"/>
      <c r="M24" s="1567"/>
      <c r="N24" s="1567"/>
      <c r="O24" s="1567"/>
      <c r="P24" s="1567"/>
      <c r="Q24" s="1567"/>
      <c r="R24" s="1567"/>
      <c r="S24" s="1567"/>
      <c r="T24" s="1567"/>
      <c r="U24" s="1567"/>
      <c r="V24" s="1567"/>
      <c r="W24" s="1567"/>
      <c r="X24" s="1567"/>
      <c r="Y24" s="1567"/>
      <c r="Z24" s="1567"/>
      <c r="AA24" s="1567"/>
      <c r="AB24" s="1567"/>
      <c r="AC24" s="1567"/>
      <c r="AD24" s="1567"/>
      <c r="AE24" s="1567"/>
      <c r="AF24" s="1567"/>
      <c r="AG24" s="1567"/>
      <c r="AH24" s="1567"/>
      <c r="AI24" s="1567"/>
      <c r="AJ24" s="1567"/>
      <c r="AK24" s="1567"/>
      <c r="AL24" s="1567"/>
      <c r="AM24" s="1567"/>
      <c r="AN24" s="1567"/>
      <c r="AO24" s="1567"/>
      <c r="AP24" s="1567"/>
      <c r="AQ24" s="1567"/>
      <c r="AR24" s="1567"/>
      <c r="AS24" s="1567"/>
      <c r="AT24" s="1567"/>
      <c r="AU24" s="1567"/>
      <c r="AV24" s="1567"/>
      <c r="AW24" s="1567"/>
      <c r="AX24" s="1567"/>
      <c r="AY24" s="1567"/>
      <c r="AZ24" s="1567"/>
      <c r="BA24" s="1567"/>
      <c r="BB24" s="1567"/>
      <c r="BC24" s="1567"/>
      <c r="BD24" s="1567"/>
      <c r="BE24" s="1568"/>
    </row>
    <row r="25" spans="2:67" s="258" customFormat="1" ht="82.5" customHeight="1" thickBot="1" x14ac:dyDescent="1.9">
      <c r="B25" s="624">
        <v>3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1381" t="s">
        <v>221</v>
      </c>
      <c r="U25" s="1382"/>
      <c r="V25" s="1569"/>
      <c r="W25" s="1569"/>
      <c r="X25" s="1569"/>
      <c r="Y25" s="1569"/>
      <c r="Z25" s="1569"/>
      <c r="AA25" s="1569"/>
      <c r="AB25" s="1569"/>
      <c r="AC25" s="1570"/>
      <c r="AD25" s="668"/>
      <c r="AE25" s="626"/>
      <c r="AF25" s="627"/>
      <c r="AG25" s="628"/>
      <c r="AH25" s="629"/>
      <c r="AI25" s="629"/>
      <c r="AJ25" s="629"/>
      <c r="AK25" s="629"/>
      <c r="AL25" s="630"/>
      <c r="AM25" s="630"/>
      <c r="AN25" s="630"/>
      <c r="AO25" s="631"/>
      <c r="AP25" s="632"/>
      <c r="AQ25" s="633"/>
      <c r="AR25" s="633"/>
      <c r="AS25" s="634"/>
      <c r="AT25" s="635"/>
      <c r="AU25" s="633"/>
      <c r="AV25" s="633"/>
      <c r="AW25" s="634"/>
      <c r="AX25" s="635"/>
      <c r="AY25" s="633"/>
      <c r="AZ25" s="633"/>
      <c r="BA25" s="636"/>
      <c r="BB25" s="637"/>
      <c r="BC25" s="638"/>
      <c r="BD25" s="638"/>
      <c r="BE25" s="639"/>
    </row>
    <row r="26" spans="2:67" s="258" customFormat="1" ht="220.9" customHeight="1" x14ac:dyDescent="1.85">
      <c r="B26" s="624" t="s">
        <v>256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1571" t="s">
        <v>257</v>
      </c>
      <c r="U26" s="1572"/>
      <c r="V26" s="578">
        <v>19</v>
      </c>
      <c r="W26" s="1573" t="s">
        <v>70</v>
      </c>
      <c r="X26" s="1574"/>
      <c r="Y26" s="1574"/>
      <c r="Z26" s="1574"/>
      <c r="AA26" s="1574"/>
      <c r="AB26" s="1574"/>
      <c r="AC26" s="1575"/>
      <c r="AD26" s="668"/>
      <c r="AE26" s="626">
        <v>1.5</v>
      </c>
      <c r="AF26" s="627">
        <f>AE26*30</f>
        <v>45</v>
      </c>
      <c r="AG26" s="628">
        <f>AH26+AJ26+AL26</f>
        <v>36</v>
      </c>
      <c r="AH26" s="629"/>
      <c r="AI26" s="629"/>
      <c r="AJ26" s="629">
        <v>36</v>
      </c>
      <c r="AK26" s="629"/>
      <c r="AL26" s="630"/>
      <c r="AM26" s="630"/>
      <c r="AN26" s="630"/>
      <c r="AO26" s="631">
        <f>AF26-AG26</f>
        <v>9</v>
      </c>
      <c r="AP26" s="632"/>
      <c r="AQ26" s="633">
        <v>7</v>
      </c>
      <c r="AR26" s="633"/>
      <c r="AS26" s="634"/>
      <c r="AT26" s="635"/>
      <c r="AU26" s="633"/>
      <c r="AV26" s="633"/>
      <c r="AW26" s="634"/>
      <c r="AX26" s="635">
        <f>AY26+AZ26+BA26</f>
        <v>2</v>
      </c>
      <c r="AY26" s="633"/>
      <c r="AZ26" s="633">
        <f>AJ26/18</f>
        <v>2</v>
      </c>
      <c r="BA26" s="636"/>
      <c r="BB26" s="637"/>
      <c r="BC26" s="638"/>
      <c r="BD26" s="638"/>
      <c r="BE26" s="639"/>
    </row>
    <row r="27" spans="2:67" s="258" customFormat="1" ht="224.5" customHeight="1" thickBot="1" x14ac:dyDescent="1.9">
      <c r="B27" s="640" t="s">
        <v>258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1522" t="s">
        <v>259</v>
      </c>
      <c r="U27" s="1523"/>
      <c r="V27" s="579">
        <v>1</v>
      </c>
      <c r="W27" s="1524" t="s">
        <v>260</v>
      </c>
      <c r="X27" s="1576"/>
      <c r="Y27" s="1576"/>
      <c r="Z27" s="1576"/>
      <c r="AA27" s="1576"/>
      <c r="AB27" s="1576"/>
      <c r="AC27" s="1576"/>
      <c r="AD27" s="669"/>
      <c r="AE27" s="642">
        <v>1.5</v>
      </c>
      <c r="AF27" s="643">
        <f>AE27*30</f>
        <v>45</v>
      </c>
      <c r="AG27" s="644">
        <f>AH27+AJ27+AL27</f>
        <v>36</v>
      </c>
      <c r="AH27" s="645"/>
      <c r="AI27" s="645"/>
      <c r="AJ27" s="645">
        <v>36</v>
      </c>
      <c r="AK27" s="645"/>
      <c r="AL27" s="646"/>
      <c r="AM27" s="646"/>
      <c r="AN27" s="646"/>
      <c r="AO27" s="647">
        <f>AF27-AG27</f>
        <v>9</v>
      </c>
      <c r="AP27" s="648"/>
      <c r="AQ27" s="649">
        <v>7</v>
      </c>
      <c r="AR27" s="649"/>
      <c r="AS27" s="650"/>
      <c r="AT27" s="651"/>
      <c r="AU27" s="649"/>
      <c r="AV27" s="649"/>
      <c r="AW27" s="650"/>
      <c r="AX27" s="651">
        <f>AY27+AZ27+BA27</f>
        <v>2</v>
      </c>
      <c r="AY27" s="649"/>
      <c r="AZ27" s="649">
        <f>AJ27/18</f>
        <v>2</v>
      </c>
      <c r="BA27" s="652"/>
      <c r="BB27" s="653"/>
      <c r="BC27" s="654"/>
      <c r="BD27" s="654"/>
      <c r="BE27" s="655"/>
    </row>
    <row r="28" spans="2:67" s="334" customFormat="1" ht="81" customHeight="1" thickBot="1" x14ac:dyDescent="0.55000000000000004">
      <c r="B28" s="1545" t="s">
        <v>138</v>
      </c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7"/>
      <c r="AE28" s="656">
        <f>AE27</f>
        <v>1.5</v>
      </c>
      <c r="AF28" s="657">
        <f t="shared" ref="AF28:AM28" si="1">AF27</f>
        <v>45</v>
      </c>
      <c r="AG28" s="658">
        <f t="shared" si="1"/>
        <v>36</v>
      </c>
      <c r="AH28" s="659">
        <f t="shared" si="1"/>
        <v>0</v>
      </c>
      <c r="AI28" s="659">
        <f t="shared" si="1"/>
        <v>0</v>
      </c>
      <c r="AJ28" s="659">
        <f t="shared" si="1"/>
        <v>36</v>
      </c>
      <c r="AK28" s="659">
        <f t="shared" si="1"/>
        <v>0</v>
      </c>
      <c r="AL28" s="659">
        <f t="shared" si="1"/>
        <v>0</v>
      </c>
      <c r="AM28" s="659">
        <f t="shared" si="1"/>
        <v>0</v>
      </c>
      <c r="AN28" s="660"/>
      <c r="AO28" s="661">
        <f>AO27</f>
        <v>9</v>
      </c>
      <c r="AP28" s="662"/>
      <c r="AQ28" s="663">
        <v>1</v>
      </c>
      <c r="AR28" s="663"/>
      <c r="AS28" s="664"/>
      <c r="AT28" s="666"/>
      <c r="AU28" s="663"/>
      <c r="AV28" s="663"/>
      <c r="AW28" s="664"/>
      <c r="AX28" s="662">
        <f>AX27</f>
        <v>2</v>
      </c>
      <c r="AY28" s="663">
        <f>AY27</f>
        <v>0</v>
      </c>
      <c r="AZ28" s="663">
        <f>AZ27</f>
        <v>2</v>
      </c>
      <c r="BA28" s="663"/>
      <c r="BB28" s="666"/>
      <c r="BC28" s="663"/>
      <c r="BD28" s="663"/>
      <c r="BE28" s="670"/>
      <c r="BO28" s="346"/>
    </row>
    <row r="29" spans="2:67" s="258" customFormat="1" ht="71.099999999999994" customHeight="1" thickBot="1" x14ac:dyDescent="0.5">
      <c r="B29" s="1548" t="s">
        <v>261</v>
      </c>
      <c r="C29" s="1549"/>
      <c r="D29" s="1549"/>
      <c r="E29" s="1549"/>
      <c r="F29" s="1549"/>
      <c r="G29" s="1549"/>
      <c r="H29" s="1549"/>
      <c r="I29" s="1549"/>
      <c r="J29" s="1549"/>
      <c r="K29" s="1549"/>
      <c r="L29" s="1549"/>
      <c r="M29" s="1549"/>
      <c r="N29" s="1549"/>
      <c r="O29" s="1549"/>
      <c r="P29" s="1549"/>
      <c r="Q29" s="1549"/>
      <c r="R29" s="1549"/>
      <c r="S29" s="1549"/>
      <c r="T29" s="1549"/>
      <c r="U29" s="1549"/>
      <c r="V29" s="1549"/>
      <c r="W29" s="1549"/>
      <c r="X29" s="1549"/>
      <c r="Y29" s="1549"/>
      <c r="Z29" s="1549"/>
      <c r="AA29" s="1549"/>
      <c r="AB29" s="1549"/>
      <c r="AC29" s="1549"/>
      <c r="AD29" s="1550"/>
      <c r="AE29" s="656">
        <f>AE28+AE23</f>
        <v>9.5</v>
      </c>
      <c r="AF29" s="657">
        <f t="shared" ref="AF29:AM29" si="2">AF28+AF23</f>
        <v>285</v>
      </c>
      <c r="AG29" s="671">
        <f t="shared" si="2"/>
        <v>180</v>
      </c>
      <c r="AH29" s="672">
        <f t="shared" si="2"/>
        <v>72</v>
      </c>
      <c r="AI29" s="672">
        <f t="shared" si="2"/>
        <v>0</v>
      </c>
      <c r="AJ29" s="672">
        <f t="shared" si="2"/>
        <v>100</v>
      </c>
      <c r="AK29" s="672">
        <f t="shared" si="2"/>
        <v>0</v>
      </c>
      <c r="AL29" s="672">
        <f t="shared" si="2"/>
        <v>8</v>
      </c>
      <c r="AM29" s="672">
        <f t="shared" si="2"/>
        <v>0</v>
      </c>
      <c r="AN29" s="673"/>
      <c r="AO29" s="661">
        <f>AO28+AO23</f>
        <v>105</v>
      </c>
      <c r="AP29" s="674"/>
      <c r="AQ29" s="675">
        <f>AQ28+AQ23</f>
        <v>3</v>
      </c>
      <c r="AR29" s="675">
        <f>AR28+AR23</f>
        <v>2</v>
      </c>
      <c r="AS29" s="676"/>
      <c r="AT29" s="666"/>
      <c r="AU29" s="663"/>
      <c r="AV29" s="663"/>
      <c r="AW29" s="664"/>
      <c r="AX29" s="677">
        <f>AX28+AX23</f>
        <v>10</v>
      </c>
      <c r="AY29" s="677">
        <f>AY28+AY23</f>
        <v>4</v>
      </c>
      <c r="AZ29" s="677">
        <f>AZ28+AZ23</f>
        <v>5.5</v>
      </c>
      <c r="BA29" s="677">
        <f>BA28+BA23</f>
        <v>0.5</v>
      </c>
      <c r="BB29" s="651"/>
      <c r="BC29" s="649"/>
      <c r="BD29" s="649"/>
      <c r="BE29" s="678"/>
    </row>
    <row r="30" spans="2:67" s="258" customFormat="1" ht="73" customHeight="1" thickBot="1" x14ac:dyDescent="0.5">
      <c r="B30" s="1551" t="s">
        <v>262</v>
      </c>
      <c r="C30" s="1552"/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1552"/>
      <c r="AI30" s="1552"/>
      <c r="AJ30" s="1552"/>
      <c r="AK30" s="1552"/>
      <c r="AL30" s="1552"/>
      <c r="AM30" s="1552"/>
      <c r="AN30" s="1552"/>
      <c r="AO30" s="1552"/>
      <c r="AP30" s="1552"/>
      <c r="AQ30" s="1552"/>
      <c r="AR30" s="1552"/>
      <c r="AS30" s="1552"/>
      <c r="AT30" s="1552"/>
      <c r="AU30" s="1552"/>
      <c r="AV30" s="1552"/>
      <c r="AW30" s="1552"/>
      <c r="AX30" s="1552"/>
      <c r="AY30" s="1552"/>
      <c r="AZ30" s="1552"/>
      <c r="BA30" s="1552"/>
      <c r="BB30" s="1552"/>
      <c r="BC30" s="1552"/>
      <c r="BD30" s="1552"/>
      <c r="BE30" s="1553"/>
    </row>
    <row r="31" spans="2:67" s="258" customFormat="1" ht="76.5" customHeight="1" thickBot="1" x14ac:dyDescent="0.5">
      <c r="B31" s="1554" t="s">
        <v>263</v>
      </c>
      <c r="C31" s="1555"/>
      <c r="D31" s="1555"/>
      <c r="E31" s="1555"/>
      <c r="F31" s="1555"/>
      <c r="G31" s="1555"/>
      <c r="H31" s="1555"/>
      <c r="I31" s="1555"/>
      <c r="J31" s="1555"/>
      <c r="K31" s="1555"/>
      <c r="L31" s="1555"/>
      <c r="M31" s="1555"/>
      <c r="N31" s="1555"/>
      <c r="O31" s="1555"/>
      <c r="P31" s="1555"/>
      <c r="Q31" s="1555"/>
      <c r="R31" s="1555"/>
      <c r="S31" s="1555"/>
      <c r="T31" s="1555"/>
      <c r="U31" s="1555"/>
      <c r="V31" s="1555"/>
      <c r="W31" s="1555"/>
      <c r="X31" s="1555"/>
      <c r="Y31" s="1555"/>
      <c r="Z31" s="1555"/>
      <c r="AA31" s="1555"/>
      <c r="AB31" s="1555"/>
      <c r="AC31" s="1555"/>
      <c r="AD31" s="1555"/>
      <c r="AE31" s="1555"/>
      <c r="AF31" s="1555"/>
      <c r="AG31" s="1555"/>
      <c r="AH31" s="1555"/>
      <c r="AI31" s="1555"/>
      <c r="AJ31" s="1555"/>
      <c r="AK31" s="1555"/>
      <c r="AL31" s="1555"/>
      <c r="AM31" s="1555"/>
      <c r="AN31" s="1555"/>
      <c r="AO31" s="1555"/>
      <c r="AP31" s="1555"/>
      <c r="AQ31" s="1555"/>
      <c r="AR31" s="1555"/>
      <c r="AS31" s="1555"/>
      <c r="AT31" s="1555"/>
      <c r="AU31" s="1555"/>
      <c r="AV31" s="1555"/>
      <c r="AW31" s="1555"/>
      <c r="AX31" s="1555"/>
      <c r="AY31" s="1555"/>
      <c r="AZ31" s="1555"/>
      <c r="BA31" s="1555"/>
      <c r="BB31" s="1555"/>
      <c r="BC31" s="1555"/>
      <c r="BD31" s="1555"/>
      <c r="BE31" s="1556"/>
    </row>
    <row r="32" spans="2:67" s="258" customFormat="1" ht="126" customHeight="1" x14ac:dyDescent="1.85">
      <c r="B32" s="624">
        <v>4</v>
      </c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679"/>
      <c r="Q32" s="679"/>
      <c r="R32" s="679"/>
      <c r="S32" s="679"/>
      <c r="T32" s="1557" t="s">
        <v>264</v>
      </c>
      <c r="U32" s="1558"/>
      <c r="V32" s="1559"/>
      <c r="W32" s="1560" t="s">
        <v>265</v>
      </c>
      <c r="X32" s="1561"/>
      <c r="Y32" s="1561"/>
      <c r="Z32" s="1561"/>
      <c r="AA32" s="1561"/>
      <c r="AB32" s="1561"/>
      <c r="AC32" s="1561"/>
      <c r="AD32" s="1562"/>
      <c r="AE32" s="626">
        <v>7.5</v>
      </c>
      <c r="AF32" s="627">
        <f>AE32*30</f>
        <v>225</v>
      </c>
      <c r="AG32" s="628">
        <f>AH32+AJ32+AL32</f>
        <v>126</v>
      </c>
      <c r="AH32" s="629">
        <v>54</v>
      </c>
      <c r="AI32" s="629"/>
      <c r="AJ32" s="629">
        <v>54</v>
      </c>
      <c r="AK32" s="629"/>
      <c r="AL32" s="630">
        <v>18</v>
      </c>
      <c r="AM32" s="630"/>
      <c r="AN32" s="630"/>
      <c r="AO32" s="631">
        <f>AF32-AG32</f>
        <v>99</v>
      </c>
      <c r="AP32" s="632">
        <v>7</v>
      </c>
      <c r="AQ32" s="633"/>
      <c r="AR32" s="633">
        <v>7</v>
      </c>
      <c r="AS32" s="634"/>
      <c r="AT32" s="632"/>
      <c r="AU32" s="633">
        <v>7</v>
      </c>
      <c r="AV32" s="633"/>
      <c r="AW32" s="680"/>
      <c r="AX32" s="681">
        <f>AY32+AZ32+BA32</f>
        <v>7</v>
      </c>
      <c r="AY32" s="682">
        <f>AH32/18</f>
        <v>3</v>
      </c>
      <c r="AZ32" s="682">
        <f>+AJ32/18</f>
        <v>3</v>
      </c>
      <c r="BA32" s="683">
        <f>AL32/18</f>
        <v>1</v>
      </c>
      <c r="BB32" s="637"/>
      <c r="BC32" s="638"/>
      <c r="BD32" s="638"/>
      <c r="BE32" s="639"/>
    </row>
    <row r="33" spans="2:74" s="258" customFormat="1" ht="182.25" customHeight="1" thickBot="1" x14ac:dyDescent="1.9">
      <c r="B33" s="640">
        <v>5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1528" t="s">
        <v>266</v>
      </c>
      <c r="U33" s="1529"/>
      <c r="V33" s="1530"/>
      <c r="W33" s="1531" t="s">
        <v>265</v>
      </c>
      <c r="X33" s="1532"/>
      <c r="Y33" s="1532"/>
      <c r="Z33" s="1532"/>
      <c r="AA33" s="1532"/>
      <c r="AB33" s="1532"/>
      <c r="AC33" s="1532"/>
      <c r="AD33" s="684"/>
      <c r="AE33" s="642">
        <v>8</v>
      </c>
      <c r="AF33" s="643">
        <f>AE33*30</f>
        <v>240</v>
      </c>
      <c r="AG33" s="644">
        <f>AH33+AJ33+AL33</f>
        <v>126</v>
      </c>
      <c r="AH33" s="645">
        <v>63</v>
      </c>
      <c r="AI33" s="645"/>
      <c r="AJ33" s="645">
        <v>63</v>
      </c>
      <c r="AK33" s="645"/>
      <c r="AL33" s="646"/>
      <c r="AM33" s="646"/>
      <c r="AN33" s="646"/>
      <c r="AO33" s="647">
        <f>AF33-AG33</f>
        <v>114</v>
      </c>
      <c r="AP33" s="648">
        <v>7</v>
      </c>
      <c r="AQ33" s="649"/>
      <c r="AR33" s="649">
        <v>7</v>
      </c>
      <c r="AS33" s="650"/>
      <c r="AT33" s="648"/>
      <c r="AU33" s="649">
        <v>7</v>
      </c>
      <c r="AV33" s="649"/>
      <c r="AW33" s="685"/>
      <c r="AX33" s="686">
        <f>AY33+AZ33+BA33</f>
        <v>7</v>
      </c>
      <c r="AY33" s="687">
        <f>AH33/18</f>
        <v>3.5</v>
      </c>
      <c r="AZ33" s="687">
        <f>+AJ33/18</f>
        <v>3.5</v>
      </c>
      <c r="BA33" s="688">
        <f>AL33/18</f>
        <v>0</v>
      </c>
      <c r="BB33" s="653"/>
      <c r="BC33" s="654"/>
      <c r="BD33" s="654"/>
      <c r="BE33" s="655"/>
    </row>
    <row r="34" spans="2:74" s="258" customFormat="1" ht="76.5" customHeight="1" thickBot="1" x14ac:dyDescent="1.95">
      <c r="B34" s="689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1526" t="s">
        <v>267</v>
      </c>
      <c r="U34" s="1328"/>
      <c r="V34" s="1328"/>
      <c r="W34" s="1328"/>
      <c r="X34" s="1328"/>
      <c r="Y34" s="1328"/>
      <c r="Z34" s="1328"/>
      <c r="AA34" s="1328"/>
      <c r="AB34" s="1328"/>
      <c r="AC34" s="1328"/>
      <c r="AD34" s="690"/>
      <c r="AE34" s="691">
        <f>AE32+AE33</f>
        <v>15.5</v>
      </c>
      <c r="AF34" s="657">
        <f>SUM(AF32:AF33)</f>
        <v>465</v>
      </c>
      <c r="AG34" s="658">
        <f t="shared" ref="AG34:AM34" si="3">SUM(AG32:AG33)</f>
        <v>252</v>
      </c>
      <c r="AH34" s="659">
        <f t="shared" si="3"/>
        <v>117</v>
      </c>
      <c r="AI34" s="659">
        <f t="shared" si="3"/>
        <v>0</v>
      </c>
      <c r="AJ34" s="659">
        <f t="shared" si="3"/>
        <v>117</v>
      </c>
      <c r="AK34" s="659">
        <f t="shared" si="3"/>
        <v>0</v>
      </c>
      <c r="AL34" s="659">
        <f t="shared" si="3"/>
        <v>18</v>
      </c>
      <c r="AM34" s="659">
        <f t="shared" si="3"/>
        <v>0</v>
      </c>
      <c r="AN34" s="660"/>
      <c r="AO34" s="661">
        <f>SUM(AO32:AO33)</f>
        <v>213</v>
      </c>
      <c r="AP34" s="662">
        <v>2</v>
      </c>
      <c r="AQ34" s="663"/>
      <c r="AR34" s="663">
        <v>2</v>
      </c>
      <c r="AS34" s="664"/>
      <c r="AT34" s="662"/>
      <c r="AU34" s="663">
        <v>2</v>
      </c>
      <c r="AV34" s="663"/>
      <c r="AW34" s="692"/>
      <c r="AX34" s="666">
        <f>SUM(AX32:AX33)</f>
        <v>14</v>
      </c>
      <c r="AY34" s="663">
        <f>SUM(AY32:AY33)</f>
        <v>6.5</v>
      </c>
      <c r="AZ34" s="663">
        <f>SUM(AZ32:AZ33)</f>
        <v>6.5</v>
      </c>
      <c r="BA34" s="664">
        <f>SUM(BA32:BA33)</f>
        <v>1</v>
      </c>
      <c r="BB34" s="693"/>
      <c r="BC34" s="694"/>
      <c r="BD34" s="694"/>
      <c r="BE34" s="695"/>
    </row>
    <row r="35" spans="2:74" s="258" customFormat="1" ht="63" customHeight="1" thickBot="1" x14ac:dyDescent="0.5">
      <c r="B35" s="1533" t="s">
        <v>268</v>
      </c>
      <c r="C35" s="1534"/>
      <c r="D35" s="1534"/>
      <c r="E35" s="1534"/>
      <c r="F35" s="1534"/>
      <c r="G35" s="1534"/>
      <c r="H35" s="1534"/>
      <c r="I35" s="1534"/>
      <c r="J35" s="1534"/>
      <c r="K35" s="1534"/>
      <c r="L35" s="1534"/>
      <c r="M35" s="1534"/>
      <c r="N35" s="1534"/>
      <c r="O35" s="1534"/>
      <c r="P35" s="1534"/>
      <c r="Q35" s="1534"/>
      <c r="R35" s="1534"/>
      <c r="S35" s="1534"/>
      <c r="T35" s="1534"/>
      <c r="U35" s="1534"/>
      <c r="V35" s="1534"/>
      <c r="W35" s="1534"/>
      <c r="X35" s="1534"/>
      <c r="Y35" s="1534"/>
      <c r="Z35" s="1534"/>
      <c r="AA35" s="1534"/>
      <c r="AB35" s="1534"/>
      <c r="AC35" s="1534"/>
      <c r="AD35" s="1534"/>
      <c r="AE35" s="1534"/>
      <c r="AF35" s="1534"/>
      <c r="AG35" s="1534"/>
      <c r="AH35" s="1534"/>
      <c r="AI35" s="1534"/>
      <c r="AJ35" s="1534"/>
      <c r="AK35" s="1534"/>
      <c r="AL35" s="1534"/>
      <c r="AM35" s="1534"/>
      <c r="AN35" s="1534"/>
      <c r="AO35" s="1534"/>
      <c r="AP35" s="1534"/>
      <c r="AQ35" s="1534"/>
      <c r="AR35" s="1534"/>
      <c r="AS35" s="1534"/>
      <c r="AT35" s="1534"/>
      <c r="AU35" s="1534"/>
      <c r="AV35" s="1534"/>
      <c r="AW35" s="1534"/>
      <c r="AX35" s="1534"/>
      <c r="AY35" s="1534"/>
      <c r="AZ35" s="1534"/>
      <c r="BA35" s="1534"/>
      <c r="BB35" s="1534"/>
      <c r="BC35" s="1534"/>
      <c r="BD35" s="1534"/>
      <c r="BE35" s="1535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</row>
    <row r="36" spans="2:74" s="258" customFormat="1" ht="49.5" hidden="1" customHeight="1" x14ac:dyDescent="0.45">
      <c r="B36" s="1536"/>
      <c r="C36" s="1537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1537"/>
      <c r="V36" s="1537"/>
      <c r="W36" s="1537"/>
      <c r="X36" s="1537"/>
      <c r="Y36" s="1537"/>
      <c r="Z36" s="1537"/>
      <c r="AA36" s="1537"/>
      <c r="AB36" s="1537"/>
      <c r="AC36" s="1537"/>
      <c r="AD36" s="1537"/>
      <c r="AE36" s="1537"/>
      <c r="AF36" s="1537"/>
      <c r="AG36" s="1537"/>
      <c r="AH36" s="1537"/>
      <c r="AI36" s="1537"/>
      <c r="AJ36" s="1537"/>
      <c r="AK36" s="1537"/>
      <c r="AL36" s="1537"/>
      <c r="AM36" s="1537"/>
      <c r="AN36" s="1537"/>
      <c r="AO36" s="1537"/>
      <c r="AP36" s="1537"/>
      <c r="AQ36" s="1537"/>
      <c r="AR36" s="1537"/>
      <c r="AS36" s="1537"/>
      <c r="AT36" s="1537"/>
      <c r="AU36" s="1537"/>
      <c r="AV36" s="1537"/>
      <c r="AW36" s="1537"/>
      <c r="AX36" s="1537"/>
      <c r="AY36" s="1537"/>
      <c r="AZ36" s="1537"/>
      <c r="BA36" s="1537"/>
      <c r="BB36" s="1537"/>
      <c r="BC36" s="1537"/>
      <c r="BD36" s="1537"/>
      <c r="BE36" s="1538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</row>
    <row r="37" spans="2:74" s="258" customFormat="1" ht="49.5" customHeight="1" thickBot="1" x14ac:dyDescent="0.5">
      <c r="B37" s="1539" t="s">
        <v>230</v>
      </c>
      <c r="C37" s="1540"/>
      <c r="D37" s="1540"/>
      <c r="E37" s="1540"/>
      <c r="F37" s="1540"/>
      <c r="G37" s="1540"/>
      <c r="H37" s="1540"/>
      <c r="I37" s="1540"/>
      <c r="J37" s="1540"/>
      <c r="K37" s="1540"/>
      <c r="L37" s="1540"/>
      <c r="M37" s="1540"/>
      <c r="N37" s="1540"/>
      <c r="O37" s="1540"/>
      <c r="P37" s="1540"/>
      <c r="Q37" s="1540"/>
      <c r="R37" s="1540"/>
      <c r="S37" s="1540"/>
      <c r="T37" s="1540"/>
      <c r="U37" s="1540"/>
      <c r="V37" s="1540"/>
      <c r="W37" s="1540"/>
      <c r="X37" s="1540"/>
      <c r="Y37" s="1540"/>
      <c r="Z37" s="1540"/>
      <c r="AA37" s="1540"/>
      <c r="AB37" s="1540"/>
      <c r="AC37" s="1540"/>
      <c r="AD37" s="1540"/>
      <c r="AE37" s="1540"/>
      <c r="AF37" s="1540"/>
      <c r="AG37" s="1540"/>
      <c r="AH37" s="1540"/>
      <c r="AI37" s="1540"/>
      <c r="AJ37" s="1540"/>
      <c r="AK37" s="1540"/>
      <c r="AL37" s="1540"/>
      <c r="AM37" s="1540"/>
      <c r="AN37" s="1540"/>
      <c r="AO37" s="1540"/>
      <c r="AP37" s="1540"/>
      <c r="AQ37" s="1540"/>
      <c r="AR37" s="1540"/>
      <c r="AS37" s="1540"/>
      <c r="AT37" s="1540"/>
      <c r="AU37" s="1540"/>
      <c r="AV37" s="1540"/>
      <c r="AW37" s="1540"/>
      <c r="AX37" s="1540"/>
      <c r="AY37" s="1540"/>
      <c r="AZ37" s="1540"/>
      <c r="BA37" s="1540"/>
      <c r="BB37" s="1540"/>
      <c r="BC37" s="1540"/>
      <c r="BD37" s="1540"/>
      <c r="BE37" s="1541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</row>
    <row r="38" spans="2:74" s="258" customFormat="1" ht="126.4" customHeight="1" x14ac:dyDescent="0.45">
      <c r="B38" s="696">
        <v>6</v>
      </c>
      <c r="C38" s="697"/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7"/>
      <c r="T38" s="1369" t="s">
        <v>269</v>
      </c>
      <c r="U38" s="1370"/>
      <c r="V38" s="564">
        <v>20</v>
      </c>
      <c r="W38" s="1542" t="s">
        <v>265</v>
      </c>
      <c r="X38" s="1543"/>
      <c r="Y38" s="1543"/>
      <c r="Z38" s="1543"/>
      <c r="AA38" s="1543"/>
      <c r="AB38" s="1543"/>
      <c r="AC38" s="1544"/>
      <c r="AD38" s="698"/>
      <c r="AE38" s="699">
        <v>4.5</v>
      </c>
      <c r="AF38" s="700">
        <f>AE38*30</f>
        <v>135</v>
      </c>
      <c r="AG38" s="701">
        <f>AH38+AJ38+AL38</f>
        <v>54</v>
      </c>
      <c r="AH38" s="702">
        <v>18</v>
      </c>
      <c r="AI38" s="702"/>
      <c r="AJ38" s="702"/>
      <c r="AK38" s="702"/>
      <c r="AL38" s="703">
        <v>36</v>
      </c>
      <c r="AM38" s="703"/>
      <c r="AN38" s="703"/>
      <c r="AO38" s="704">
        <f>AF38-AG38</f>
        <v>81</v>
      </c>
      <c r="AP38" s="705">
        <v>8</v>
      </c>
      <c r="AQ38" s="706"/>
      <c r="AR38" s="706">
        <v>8</v>
      </c>
      <c r="AS38" s="688"/>
      <c r="AT38" s="705"/>
      <c r="AU38" s="706"/>
      <c r="AV38" s="706"/>
      <c r="AW38" s="688"/>
      <c r="AX38" s="705"/>
      <c r="AY38" s="706"/>
      <c r="AZ38" s="706"/>
      <c r="BA38" s="688"/>
      <c r="BB38" s="705">
        <f>BC38+BD38+BE38</f>
        <v>6</v>
      </c>
      <c r="BC38" s="706">
        <f>AH38/9</f>
        <v>2</v>
      </c>
      <c r="BD38" s="706"/>
      <c r="BE38" s="707">
        <f>AL38/9</f>
        <v>4</v>
      </c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</row>
    <row r="39" spans="2:74" s="258" customFormat="1" ht="126" customHeight="1" x14ac:dyDescent="0.45">
      <c r="B39" s="696">
        <v>7</v>
      </c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7"/>
      <c r="T39" s="1522" t="s">
        <v>270</v>
      </c>
      <c r="U39" s="1523"/>
      <c r="V39" s="579">
        <v>20</v>
      </c>
      <c r="W39" s="1524" t="s">
        <v>271</v>
      </c>
      <c r="X39" s="1525"/>
      <c r="Y39" s="1525"/>
      <c r="Z39" s="1525"/>
      <c r="AA39" s="1525"/>
      <c r="AB39" s="1525"/>
      <c r="AC39" s="1525"/>
      <c r="AD39" s="669"/>
      <c r="AE39" s="705">
        <v>3</v>
      </c>
      <c r="AF39" s="688">
        <f>AE39*30</f>
        <v>90</v>
      </c>
      <c r="AG39" s="708">
        <f>AH39+AJ39+AL39</f>
        <v>36</v>
      </c>
      <c r="AH39" s="706">
        <v>18</v>
      </c>
      <c r="AI39" s="706"/>
      <c r="AJ39" s="706">
        <v>18</v>
      </c>
      <c r="AK39" s="708"/>
      <c r="AL39" s="709"/>
      <c r="AM39" s="706"/>
      <c r="AN39" s="707"/>
      <c r="AO39" s="710">
        <f>AF39-AG39</f>
        <v>54</v>
      </c>
      <c r="AP39" s="708">
        <v>7</v>
      </c>
      <c r="AQ39" s="706"/>
      <c r="AR39" s="706">
        <v>7</v>
      </c>
      <c r="AS39" s="688"/>
      <c r="AT39" s="708"/>
      <c r="AU39" s="706"/>
      <c r="AV39" s="706"/>
      <c r="AW39" s="709"/>
      <c r="AX39" s="705">
        <f>AY39+AZ39+BA39</f>
        <v>2</v>
      </c>
      <c r="AY39" s="706">
        <f>AH39/18</f>
        <v>1</v>
      </c>
      <c r="AZ39" s="706">
        <f>+AJ39/18</f>
        <v>1</v>
      </c>
      <c r="BA39" s="688">
        <f>AL39/18</f>
        <v>0</v>
      </c>
      <c r="BB39" s="708"/>
      <c r="BC39" s="706"/>
      <c r="BD39" s="706"/>
      <c r="BE39" s="7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</row>
    <row r="40" spans="2:74" s="258" customFormat="1" ht="172.15" customHeight="1" x14ac:dyDescent="0.45">
      <c r="B40" s="696">
        <v>8</v>
      </c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1522" t="s">
        <v>272</v>
      </c>
      <c r="U40" s="1523"/>
      <c r="V40" s="579">
        <v>20</v>
      </c>
      <c r="W40" s="1524" t="s">
        <v>265</v>
      </c>
      <c r="X40" s="1525"/>
      <c r="Y40" s="1525"/>
      <c r="Z40" s="1525"/>
      <c r="AA40" s="1525"/>
      <c r="AB40" s="1525"/>
      <c r="AC40" s="1525"/>
      <c r="AD40" s="711"/>
      <c r="AE40" s="705">
        <v>3</v>
      </c>
      <c r="AF40" s="688">
        <f t="shared" ref="AF40:AF45" si="4">AE40*30</f>
        <v>90</v>
      </c>
      <c r="AG40" s="708">
        <f t="shared" ref="AG40:AG45" si="5">AH40+AJ40+AL40</f>
        <v>54</v>
      </c>
      <c r="AH40" s="706">
        <v>36</v>
      </c>
      <c r="AI40" s="706"/>
      <c r="AJ40" s="706">
        <v>18</v>
      </c>
      <c r="AK40" s="708"/>
      <c r="AL40" s="709"/>
      <c r="AM40" s="706"/>
      <c r="AN40" s="707"/>
      <c r="AO40" s="710">
        <f t="shared" ref="AO40:AO45" si="6">AF40-AG40</f>
        <v>36</v>
      </c>
      <c r="AP40" s="708"/>
      <c r="AQ40" s="706">
        <v>8</v>
      </c>
      <c r="AR40" s="706"/>
      <c r="AS40" s="688"/>
      <c r="AT40" s="708"/>
      <c r="AU40" s="706"/>
      <c r="AV40" s="706"/>
      <c r="AW40" s="709"/>
      <c r="AX40" s="705"/>
      <c r="AY40" s="706"/>
      <c r="AZ40" s="706"/>
      <c r="BA40" s="688"/>
      <c r="BB40" s="708">
        <f>BC40+BD40+BE40</f>
        <v>6</v>
      </c>
      <c r="BC40" s="706">
        <f>AH40/9</f>
        <v>4</v>
      </c>
      <c r="BD40" s="706">
        <f>AJ40/9</f>
        <v>2</v>
      </c>
      <c r="BE40" s="707">
        <f>AL40/9</f>
        <v>0</v>
      </c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</row>
    <row r="41" spans="2:74" s="258" customFormat="1" ht="129.4" customHeight="1" x14ac:dyDescent="0.45">
      <c r="B41" s="696">
        <v>9</v>
      </c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1522" t="s">
        <v>273</v>
      </c>
      <c r="U41" s="1523"/>
      <c r="V41" s="579">
        <v>20</v>
      </c>
      <c r="W41" s="1524" t="s">
        <v>265</v>
      </c>
      <c r="X41" s="1525"/>
      <c r="Y41" s="1525"/>
      <c r="Z41" s="1525"/>
      <c r="AA41" s="1525"/>
      <c r="AB41" s="1525"/>
      <c r="AC41" s="1525"/>
      <c r="AD41" s="711"/>
      <c r="AE41" s="705">
        <v>1</v>
      </c>
      <c r="AF41" s="688">
        <f t="shared" si="4"/>
        <v>30</v>
      </c>
      <c r="AG41" s="708">
        <f t="shared" si="5"/>
        <v>0</v>
      </c>
      <c r="AH41" s="706"/>
      <c r="AI41" s="706"/>
      <c r="AJ41" s="706"/>
      <c r="AK41" s="708"/>
      <c r="AL41" s="709"/>
      <c r="AM41" s="706"/>
      <c r="AN41" s="707"/>
      <c r="AO41" s="710">
        <f t="shared" si="6"/>
        <v>30</v>
      </c>
      <c r="AP41" s="708"/>
      <c r="AQ41" s="706">
        <v>8</v>
      </c>
      <c r="AR41" s="706"/>
      <c r="AS41" s="688"/>
      <c r="AT41" s="708">
        <v>8</v>
      </c>
      <c r="AU41" s="706"/>
      <c r="AV41" s="706"/>
      <c r="AW41" s="709"/>
      <c r="AX41" s="705"/>
      <c r="AY41" s="706"/>
      <c r="AZ41" s="706"/>
      <c r="BA41" s="688"/>
      <c r="BB41" s="708"/>
      <c r="BC41" s="706"/>
      <c r="BD41" s="706"/>
      <c r="BE41" s="7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</row>
    <row r="42" spans="2:74" s="258" customFormat="1" ht="115.5" customHeight="1" x14ac:dyDescent="0.45">
      <c r="B42" s="696">
        <v>10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1522" t="s">
        <v>274</v>
      </c>
      <c r="U42" s="1523"/>
      <c r="V42" s="579">
        <v>20</v>
      </c>
      <c r="W42" s="1524" t="s">
        <v>275</v>
      </c>
      <c r="X42" s="1525"/>
      <c r="Y42" s="1525"/>
      <c r="Z42" s="1525"/>
      <c r="AA42" s="1525"/>
      <c r="AB42" s="1525"/>
      <c r="AC42" s="1525"/>
      <c r="AD42" s="711"/>
      <c r="AE42" s="705">
        <v>3</v>
      </c>
      <c r="AF42" s="688">
        <f t="shared" si="4"/>
        <v>90</v>
      </c>
      <c r="AG42" s="708">
        <f t="shared" si="5"/>
        <v>54</v>
      </c>
      <c r="AH42" s="706">
        <v>36</v>
      </c>
      <c r="AI42" s="706"/>
      <c r="AJ42" s="706"/>
      <c r="AK42" s="708"/>
      <c r="AL42" s="709">
        <v>18</v>
      </c>
      <c r="AM42" s="706"/>
      <c r="AN42" s="707"/>
      <c r="AO42" s="710">
        <f t="shared" si="6"/>
        <v>36</v>
      </c>
      <c r="AP42" s="708"/>
      <c r="AQ42" s="706">
        <v>8</v>
      </c>
      <c r="AR42" s="706">
        <v>8</v>
      </c>
      <c r="AS42" s="688"/>
      <c r="AT42" s="708"/>
      <c r="AU42" s="706"/>
      <c r="AV42" s="706"/>
      <c r="AW42" s="709"/>
      <c r="AX42" s="705"/>
      <c r="AY42" s="706"/>
      <c r="AZ42" s="706"/>
      <c r="BA42" s="688"/>
      <c r="BB42" s="708">
        <f>BC42+BD42+BE42</f>
        <v>6</v>
      </c>
      <c r="BC42" s="706">
        <f>AH42/9</f>
        <v>4</v>
      </c>
      <c r="BD42" s="706">
        <f>AJ42/9</f>
        <v>0</v>
      </c>
      <c r="BE42" s="707">
        <f>AL42/9</f>
        <v>2</v>
      </c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</row>
    <row r="43" spans="2:74" s="258" customFormat="1" ht="119.25" customHeight="1" x14ac:dyDescent="0.45">
      <c r="B43" s="696">
        <v>11</v>
      </c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1522" t="s">
        <v>276</v>
      </c>
      <c r="U43" s="1523"/>
      <c r="V43" s="579">
        <v>20</v>
      </c>
      <c r="W43" s="1524" t="s">
        <v>265</v>
      </c>
      <c r="X43" s="1525"/>
      <c r="Y43" s="1525"/>
      <c r="Z43" s="1525"/>
      <c r="AA43" s="1525"/>
      <c r="AB43" s="1525"/>
      <c r="AC43" s="1525"/>
      <c r="AD43" s="711"/>
      <c r="AE43" s="705">
        <v>3.5</v>
      </c>
      <c r="AF43" s="688">
        <f t="shared" si="4"/>
        <v>105</v>
      </c>
      <c r="AG43" s="708">
        <f t="shared" si="5"/>
        <v>54</v>
      </c>
      <c r="AH43" s="706">
        <v>36</v>
      </c>
      <c r="AI43" s="706"/>
      <c r="AJ43" s="706"/>
      <c r="AK43" s="708"/>
      <c r="AL43" s="709">
        <v>18</v>
      </c>
      <c r="AM43" s="706"/>
      <c r="AN43" s="707"/>
      <c r="AO43" s="710">
        <f t="shared" si="6"/>
        <v>51</v>
      </c>
      <c r="AP43" s="708">
        <v>8</v>
      </c>
      <c r="AQ43" s="706"/>
      <c r="AR43" s="706"/>
      <c r="AS43" s="688"/>
      <c r="AT43" s="708"/>
      <c r="AU43" s="706"/>
      <c r="AV43" s="706"/>
      <c r="AW43" s="709"/>
      <c r="AX43" s="705"/>
      <c r="AY43" s="706"/>
      <c r="AZ43" s="706"/>
      <c r="BA43" s="688"/>
      <c r="BB43" s="708">
        <f>BC43+BD43+BE43</f>
        <v>6</v>
      </c>
      <c r="BC43" s="706">
        <f>AH43/9</f>
        <v>4</v>
      </c>
      <c r="BD43" s="706">
        <f>AJ43/9</f>
        <v>0</v>
      </c>
      <c r="BE43" s="707">
        <f>AL43/9</f>
        <v>2</v>
      </c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</row>
    <row r="44" spans="2:74" s="258" customFormat="1" ht="127.5" customHeight="1" x14ac:dyDescent="0.45">
      <c r="B44" s="696">
        <v>12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1522" t="s">
        <v>277</v>
      </c>
      <c r="U44" s="1523"/>
      <c r="V44" s="579">
        <v>20</v>
      </c>
      <c r="W44" s="1524" t="s">
        <v>265</v>
      </c>
      <c r="X44" s="1525"/>
      <c r="Y44" s="1525"/>
      <c r="Z44" s="1525"/>
      <c r="AA44" s="1525"/>
      <c r="AB44" s="1525"/>
      <c r="AC44" s="1525"/>
      <c r="AD44" s="711"/>
      <c r="AE44" s="686">
        <v>5</v>
      </c>
      <c r="AF44" s="688">
        <f t="shared" si="4"/>
        <v>150</v>
      </c>
      <c r="AG44" s="708">
        <f t="shared" si="5"/>
        <v>0</v>
      </c>
      <c r="AH44" s="687"/>
      <c r="AI44" s="687"/>
      <c r="AJ44" s="687"/>
      <c r="AK44" s="712"/>
      <c r="AL44" s="713"/>
      <c r="AM44" s="687"/>
      <c r="AN44" s="714"/>
      <c r="AO44" s="710">
        <f t="shared" si="6"/>
        <v>150</v>
      </c>
      <c r="AP44" s="712"/>
      <c r="AQ44" s="687">
        <v>8</v>
      </c>
      <c r="AR44" s="687"/>
      <c r="AS44" s="715"/>
      <c r="AT44" s="712"/>
      <c r="AU44" s="687"/>
      <c r="AV44" s="687"/>
      <c r="AW44" s="713"/>
      <c r="AX44" s="686"/>
      <c r="AY44" s="687"/>
      <c r="AZ44" s="687"/>
      <c r="BA44" s="688"/>
      <c r="BB44" s="716"/>
      <c r="BC44" s="687"/>
      <c r="BD44" s="687"/>
      <c r="BE44" s="714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7"/>
      <c r="BT44" s="407"/>
      <c r="BU44" s="407"/>
      <c r="BV44" s="407"/>
    </row>
    <row r="45" spans="2:74" s="258" customFormat="1" ht="123" customHeight="1" thickBot="1" x14ac:dyDescent="0.5">
      <c r="B45" s="696">
        <v>13</v>
      </c>
      <c r="C45" s="697"/>
      <c r="D45" s="69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1522" t="s">
        <v>278</v>
      </c>
      <c r="U45" s="1523"/>
      <c r="V45" s="579">
        <v>20</v>
      </c>
      <c r="W45" s="1524" t="s">
        <v>265</v>
      </c>
      <c r="X45" s="1525"/>
      <c r="Y45" s="1525"/>
      <c r="Z45" s="1525"/>
      <c r="AA45" s="1525"/>
      <c r="AB45" s="1525"/>
      <c r="AC45" s="1525"/>
      <c r="AD45" s="711"/>
      <c r="AE45" s="686">
        <v>5</v>
      </c>
      <c r="AF45" s="688">
        <f t="shared" si="4"/>
        <v>150</v>
      </c>
      <c r="AG45" s="708">
        <f t="shared" si="5"/>
        <v>0</v>
      </c>
      <c r="AH45" s="687"/>
      <c r="AI45" s="687"/>
      <c r="AJ45" s="687"/>
      <c r="AK45" s="712"/>
      <c r="AL45" s="713"/>
      <c r="AM45" s="687"/>
      <c r="AN45" s="714"/>
      <c r="AO45" s="710">
        <f t="shared" si="6"/>
        <v>150</v>
      </c>
      <c r="AP45" s="717"/>
      <c r="AQ45" s="718"/>
      <c r="AR45" s="718"/>
      <c r="AS45" s="719"/>
      <c r="AT45" s="717"/>
      <c r="AU45" s="718"/>
      <c r="AV45" s="718"/>
      <c r="AW45" s="720"/>
      <c r="AX45" s="721"/>
      <c r="AY45" s="718"/>
      <c r="AZ45" s="718"/>
      <c r="BA45" s="722"/>
      <c r="BB45" s="723"/>
      <c r="BC45" s="718"/>
      <c r="BD45" s="718"/>
      <c r="BE45" s="724"/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7"/>
      <c r="BR45" s="407"/>
      <c r="BS45" s="407"/>
      <c r="BT45" s="407"/>
      <c r="BU45" s="407"/>
      <c r="BV45" s="407"/>
    </row>
    <row r="46" spans="2:74" s="258" customFormat="1" ht="64.5" customHeight="1" thickBot="1" x14ac:dyDescent="1.5">
      <c r="B46" s="51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526" t="s">
        <v>279</v>
      </c>
      <c r="U46" s="1328"/>
      <c r="V46" s="1328"/>
      <c r="W46" s="1328"/>
      <c r="X46" s="1328"/>
      <c r="Y46" s="1328"/>
      <c r="Z46" s="1328"/>
      <c r="AA46" s="1328"/>
      <c r="AB46" s="1328"/>
      <c r="AC46" s="1527"/>
      <c r="AD46" s="725"/>
      <c r="AE46" s="726">
        <f>SUM(AE38:AE45)</f>
        <v>28</v>
      </c>
      <c r="AF46" s="727">
        <f t="shared" ref="AF46:AM46" si="7">SUM(AF38:AF45)</f>
        <v>840</v>
      </c>
      <c r="AG46" s="728">
        <f>SUM(AG38:AG45)</f>
        <v>252</v>
      </c>
      <c r="AH46" s="729">
        <f t="shared" si="7"/>
        <v>144</v>
      </c>
      <c r="AI46" s="729">
        <f t="shared" si="7"/>
        <v>0</v>
      </c>
      <c r="AJ46" s="729">
        <f t="shared" si="7"/>
        <v>36</v>
      </c>
      <c r="AK46" s="729">
        <f t="shared" si="7"/>
        <v>0</v>
      </c>
      <c r="AL46" s="729">
        <f t="shared" si="7"/>
        <v>72</v>
      </c>
      <c r="AM46" s="729">
        <f t="shared" si="7"/>
        <v>0</v>
      </c>
      <c r="AN46" s="727"/>
      <c r="AO46" s="730">
        <f>AF46-AG46</f>
        <v>588</v>
      </c>
      <c r="AP46" s="731">
        <v>3</v>
      </c>
      <c r="AQ46" s="732">
        <v>4</v>
      </c>
      <c r="AR46" s="732">
        <v>3</v>
      </c>
      <c r="AS46" s="733"/>
      <c r="AT46" s="734">
        <v>1</v>
      </c>
      <c r="AU46" s="732"/>
      <c r="AV46" s="732"/>
      <c r="AW46" s="735"/>
      <c r="AX46" s="731">
        <f t="shared" ref="AX46:BE46" si="8">SUM(AX38:AX45)</f>
        <v>2</v>
      </c>
      <c r="AY46" s="732">
        <f t="shared" si="8"/>
        <v>1</v>
      </c>
      <c r="AZ46" s="732">
        <f t="shared" si="8"/>
        <v>1</v>
      </c>
      <c r="BA46" s="735">
        <f t="shared" si="8"/>
        <v>0</v>
      </c>
      <c r="BB46" s="731">
        <f t="shared" si="8"/>
        <v>24</v>
      </c>
      <c r="BC46" s="732">
        <f t="shared" si="8"/>
        <v>14</v>
      </c>
      <c r="BD46" s="732">
        <f t="shared" si="8"/>
        <v>2</v>
      </c>
      <c r="BE46" s="733">
        <f t="shared" si="8"/>
        <v>8</v>
      </c>
    </row>
    <row r="47" spans="2:74" s="258" customFormat="1" ht="64.5" customHeight="1" thickBot="1" x14ac:dyDescent="0.5">
      <c r="B47" s="1329" t="s">
        <v>236</v>
      </c>
      <c r="C47" s="1330"/>
      <c r="D47" s="1330"/>
      <c r="E47" s="1330"/>
      <c r="F47" s="1330"/>
      <c r="G47" s="1330"/>
      <c r="H47" s="1330"/>
      <c r="I47" s="1330"/>
      <c r="J47" s="1330"/>
      <c r="K47" s="1330"/>
      <c r="L47" s="1330"/>
      <c r="M47" s="1330"/>
      <c r="N47" s="1330"/>
      <c r="O47" s="1330"/>
      <c r="P47" s="1330"/>
      <c r="Q47" s="1330"/>
      <c r="R47" s="1330"/>
      <c r="S47" s="1330"/>
      <c r="T47" s="1330"/>
      <c r="U47" s="1330"/>
      <c r="V47" s="1330"/>
      <c r="W47" s="1330"/>
      <c r="X47" s="1330"/>
      <c r="Y47" s="1330"/>
      <c r="Z47" s="1330"/>
      <c r="AA47" s="1330"/>
      <c r="AB47" s="1330"/>
      <c r="AC47" s="1330"/>
      <c r="AD47" s="1331"/>
      <c r="AE47" s="736">
        <f>AE46+AE34</f>
        <v>43.5</v>
      </c>
      <c r="AF47" s="737">
        <f>AF46+AF34</f>
        <v>1305</v>
      </c>
      <c r="AG47" s="738">
        <f>AG46+AG34</f>
        <v>504</v>
      </c>
      <c r="AH47" s="739">
        <f t="shared" ref="AH47:AM47" si="9">+AH46+AH34</f>
        <v>261</v>
      </c>
      <c r="AI47" s="739">
        <f t="shared" si="9"/>
        <v>0</v>
      </c>
      <c r="AJ47" s="739">
        <f t="shared" si="9"/>
        <v>153</v>
      </c>
      <c r="AK47" s="739">
        <f t="shared" si="9"/>
        <v>0</v>
      </c>
      <c r="AL47" s="739">
        <f t="shared" si="9"/>
        <v>90</v>
      </c>
      <c r="AM47" s="739">
        <f t="shared" si="9"/>
        <v>0</v>
      </c>
      <c r="AN47" s="737"/>
      <c r="AO47" s="740">
        <f t="shared" ref="AO47:BE47" si="10">AO46+AO34</f>
        <v>801</v>
      </c>
      <c r="AP47" s="741">
        <f t="shared" si="10"/>
        <v>5</v>
      </c>
      <c r="AQ47" s="742">
        <f t="shared" si="10"/>
        <v>4</v>
      </c>
      <c r="AR47" s="742">
        <f t="shared" si="10"/>
        <v>5</v>
      </c>
      <c r="AS47" s="743">
        <f t="shared" si="10"/>
        <v>0</v>
      </c>
      <c r="AT47" s="741">
        <f t="shared" si="10"/>
        <v>1</v>
      </c>
      <c r="AU47" s="742">
        <f t="shared" si="10"/>
        <v>2</v>
      </c>
      <c r="AV47" s="742">
        <f t="shared" si="10"/>
        <v>0</v>
      </c>
      <c r="AW47" s="743">
        <f t="shared" si="10"/>
        <v>0</v>
      </c>
      <c r="AX47" s="741">
        <f t="shared" si="10"/>
        <v>16</v>
      </c>
      <c r="AY47" s="742">
        <f t="shared" si="10"/>
        <v>7.5</v>
      </c>
      <c r="AZ47" s="742">
        <f t="shared" si="10"/>
        <v>7.5</v>
      </c>
      <c r="BA47" s="743">
        <f t="shared" si="10"/>
        <v>1</v>
      </c>
      <c r="BB47" s="741">
        <f t="shared" si="10"/>
        <v>24</v>
      </c>
      <c r="BC47" s="742">
        <f t="shared" si="10"/>
        <v>14</v>
      </c>
      <c r="BD47" s="742">
        <f t="shared" si="10"/>
        <v>2</v>
      </c>
      <c r="BE47" s="743">
        <f t="shared" si="10"/>
        <v>8</v>
      </c>
    </row>
    <row r="48" spans="2:74" s="258" customFormat="1" ht="64.5" customHeight="1" thickBot="1" x14ac:dyDescent="0.5">
      <c r="B48" s="1332" t="s">
        <v>91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4"/>
      <c r="AE48" s="731">
        <f>AE47+AE29</f>
        <v>53</v>
      </c>
      <c r="AF48" s="733">
        <f>+AF47+AF29</f>
        <v>1590</v>
      </c>
      <c r="AG48" s="734">
        <f t="shared" ref="AG48:AM48" si="11">AG47+AG29</f>
        <v>684</v>
      </c>
      <c r="AH48" s="732">
        <f t="shared" si="11"/>
        <v>333</v>
      </c>
      <c r="AI48" s="732">
        <f t="shared" si="11"/>
        <v>0</v>
      </c>
      <c r="AJ48" s="732">
        <f t="shared" si="11"/>
        <v>253</v>
      </c>
      <c r="AK48" s="732">
        <f t="shared" si="11"/>
        <v>0</v>
      </c>
      <c r="AL48" s="732">
        <f t="shared" si="11"/>
        <v>98</v>
      </c>
      <c r="AM48" s="732">
        <f t="shared" si="11"/>
        <v>0</v>
      </c>
      <c r="AN48" s="733"/>
      <c r="AO48" s="744">
        <f t="shared" ref="AO48:BE48" si="12">AO47+AO29</f>
        <v>906</v>
      </c>
      <c r="AP48" s="734">
        <f t="shared" si="12"/>
        <v>5</v>
      </c>
      <c r="AQ48" s="732">
        <f t="shared" si="12"/>
        <v>7</v>
      </c>
      <c r="AR48" s="732">
        <f t="shared" si="12"/>
        <v>7</v>
      </c>
      <c r="AS48" s="733">
        <f t="shared" si="12"/>
        <v>0</v>
      </c>
      <c r="AT48" s="734">
        <f t="shared" si="12"/>
        <v>1</v>
      </c>
      <c r="AU48" s="732">
        <f t="shared" si="12"/>
        <v>2</v>
      </c>
      <c r="AV48" s="732">
        <f t="shared" si="12"/>
        <v>0</v>
      </c>
      <c r="AW48" s="733">
        <f t="shared" si="12"/>
        <v>0</v>
      </c>
      <c r="AX48" s="734">
        <f t="shared" si="12"/>
        <v>26</v>
      </c>
      <c r="AY48" s="732">
        <f t="shared" si="12"/>
        <v>11.5</v>
      </c>
      <c r="AZ48" s="732">
        <f t="shared" si="12"/>
        <v>13</v>
      </c>
      <c r="BA48" s="733">
        <f t="shared" si="12"/>
        <v>1.5</v>
      </c>
      <c r="BB48" s="734">
        <f t="shared" si="12"/>
        <v>24</v>
      </c>
      <c r="BC48" s="732">
        <f t="shared" si="12"/>
        <v>14</v>
      </c>
      <c r="BD48" s="732">
        <f t="shared" si="12"/>
        <v>2</v>
      </c>
      <c r="BE48" s="733">
        <f t="shared" si="12"/>
        <v>8</v>
      </c>
    </row>
    <row r="49" spans="1:256" s="258" customFormat="1" ht="40" customHeight="1" x14ac:dyDescent="0.45">
      <c r="B49" s="102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025"/>
      <c r="V49" s="1025"/>
      <c r="W49" s="171"/>
      <c r="X49" s="171"/>
      <c r="Y49" s="172"/>
      <c r="Z49" s="172"/>
      <c r="AA49" s="173"/>
      <c r="AB49" s="1335" t="s">
        <v>92</v>
      </c>
      <c r="AC49" s="1336"/>
      <c r="AD49" s="1337"/>
      <c r="AE49" s="1012" t="s">
        <v>93</v>
      </c>
      <c r="AF49" s="1013"/>
      <c r="AG49" s="1013"/>
      <c r="AH49" s="1013"/>
      <c r="AI49" s="1013"/>
      <c r="AJ49" s="1013"/>
      <c r="AK49" s="1013"/>
      <c r="AL49" s="1013"/>
      <c r="AM49" s="1013"/>
      <c r="AN49" s="1013"/>
      <c r="AO49" s="1014"/>
      <c r="AP49" s="447">
        <f>AX49+BB49</f>
        <v>5</v>
      </c>
      <c r="AQ49" s="175"/>
      <c r="AR49" s="448"/>
      <c r="AS49" s="449"/>
      <c r="AT49" s="447"/>
      <c r="AU49" s="448"/>
      <c r="AV49" s="448"/>
      <c r="AW49" s="449"/>
      <c r="AX49" s="1195">
        <v>3</v>
      </c>
      <c r="AY49" s="1196"/>
      <c r="AZ49" s="1196"/>
      <c r="BA49" s="1197"/>
      <c r="BB49" s="1195">
        <v>2</v>
      </c>
      <c r="BC49" s="1196"/>
      <c r="BD49" s="1196"/>
      <c r="BE49" s="1197"/>
    </row>
    <row r="50" spans="1:256" s="258" customFormat="1" ht="40" customHeight="1" x14ac:dyDescent="0.45">
      <c r="B50" s="1024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015"/>
      <c r="V50" s="1015"/>
      <c r="W50" s="171"/>
      <c r="X50" s="171"/>
      <c r="Y50" s="172"/>
      <c r="Z50" s="172"/>
      <c r="AA50" s="172"/>
      <c r="AB50" s="1338"/>
      <c r="AC50" s="1339"/>
      <c r="AD50" s="1340"/>
      <c r="AE50" s="1005" t="s">
        <v>94</v>
      </c>
      <c r="AF50" s="1006"/>
      <c r="AG50" s="1006"/>
      <c r="AH50" s="1006"/>
      <c r="AI50" s="1006"/>
      <c r="AJ50" s="1006"/>
      <c r="AK50" s="1006"/>
      <c r="AL50" s="1006"/>
      <c r="AM50" s="1006"/>
      <c r="AN50" s="1006"/>
      <c r="AO50" s="1007"/>
      <c r="AP50" s="450"/>
      <c r="AQ50" s="84">
        <f>AX50+BB50</f>
        <v>7</v>
      </c>
      <c r="AR50" s="451"/>
      <c r="AS50" s="452"/>
      <c r="AT50" s="450"/>
      <c r="AU50" s="451"/>
      <c r="AV50" s="451"/>
      <c r="AW50" s="452"/>
      <c r="AX50" s="1189">
        <v>3</v>
      </c>
      <c r="AY50" s="1190"/>
      <c r="AZ50" s="1190"/>
      <c r="BA50" s="1191"/>
      <c r="BB50" s="1189">
        <v>4</v>
      </c>
      <c r="BC50" s="1190"/>
      <c r="BD50" s="1190"/>
      <c r="BE50" s="1191"/>
    </row>
    <row r="51" spans="1:256" s="258" customFormat="1" ht="40" customHeight="1" x14ac:dyDescent="0.45">
      <c r="B51" s="1024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015"/>
      <c r="V51" s="1015"/>
      <c r="W51" s="171"/>
      <c r="X51" s="171"/>
      <c r="Y51" s="172"/>
      <c r="Z51" s="172"/>
      <c r="AA51" s="172"/>
      <c r="AB51" s="1338"/>
      <c r="AC51" s="1339"/>
      <c r="AD51" s="1340"/>
      <c r="AE51" s="1005" t="s">
        <v>95</v>
      </c>
      <c r="AF51" s="1006"/>
      <c r="AG51" s="1006"/>
      <c r="AH51" s="1006"/>
      <c r="AI51" s="1006"/>
      <c r="AJ51" s="1006"/>
      <c r="AK51" s="1006"/>
      <c r="AL51" s="1006"/>
      <c r="AM51" s="1006"/>
      <c r="AN51" s="1006"/>
      <c r="AO51" s="1007"/>
      <c r="AP51" s="450"/>
      <c r="AQ51" s="451"/>
      <c r="AR51" s="451">
        <f>AX51+BB51</f>
        <v>7</v>
      </c>
      <c r="AS51" s="452"/>
      <c r="AT51" s="450"/>
      <c r="AU51" s="451"/>
      <c r="AV51" s="451"/>
      <c r="AW51" s="452"/>
      <c r="AX51" s="1189">
        <v>5</v>
      </c>
      <c r="AY51" s="1190"/>
      <c r="AZ51" s="1190"/>
      <c r="BA51" s="1191"/>
      <c r="BB51" s="1189">
        <v>2</v>
      </c>
      <c r="BC51" s="1190"/>
      <c r="BD51" s="1190"/>
      <c r="BE51" s="1191"/>
    </row>
    <row r="52" spans="1:256" s="258" customFormat="1" ht="40" customHeight="1" x14ac:dyDescent="0.45">
      <c r="B52" s="1024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2" t="s">
        <v>96</v>
      </c>
      <c r="U52" s="1016"/>
      <c r="V52" s="1016"/>
      <c r="W52" s="171"/>
      <c r="X52" s="171"/>
      <c r="Y52" s="172"/>
      <c r="Z52" s="172"/>
      <c r="AA52" s="172"/>
      <c r="AB52" s="1338"/>
      <c r="AC52" s="1339"/>
      <c r="AD52" s="1340"/>
      <c r="AE52" s="1005" t="s">
        <v>97</v>
      </c>
      <c r="AF52" s="1006"/>
      <c r="AG52" s="1006"/>
      <c r="AH52" s="1006"/>
      <c r="AI52" s="1006"/>
      <c r="AJ52" s="1006"/>
      <c r="AK52" s="1006"/>
      <c r="AL52" s="1006"/>
      <c r="AM52" s="1006"/>
      <c r="AN52" s="1006"/>
      <c r="AO52" s="1007"/>
      <c r="AP52" s="450"/>
      <c r="AQ52" s="451"/>
      <c r="AR52" s="451"/>
      <c r="AS52" s="452"/>
      <c r="AT52" s="450"/>
      <c r="AU52" s="451"/>
      <c r="AV52" s="451"/>
      <c r="AW52" s="452"/>
      <c r="AX52" s="1189"/>
      <c r="AY52" s="1190"/>
      <c r="AZ52" s="1190"/>
      <c r="BA52" s="1191"/>
      <c r="BB52" s="1189"/>
      <c r="BC52" s="1190"/>
      <c r="BD52" s="1190"/>
      <c r="BE52" s="1191"/>
    </row>
    <row r="53" spans="1:256" s="258" customFormat="1" ht="40" customHeight="1" x14ac:dyDescent="0.95">
      <c r="B53" s="1024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035" t="s">
        <v>98</v>
      </c>
      <c r="U53" s="1035"/>
      <c r="V53" s="183"/>
      <c r="W53" s="171"/>
      <c r="X53" s="171"/>
      <c r="Y53" s="184"/>
      <c r="Z53" s="184"/>
      <c r="AA53" s="184"/>
      <c r="AB53" s="1338"/>
      <c r="AC53" s="1339"/>
      <c r="AD53" s="1340"/>
      <c r="AE53" s="1005" t="s">
        <v>99</v>
      </c>
      <c r="AF53" s="1006"/>
      <c r="AG53" s="1006"/>
      <c r="AH53" s="1006"/>
      <c r="AI53" s="1006"/>
      <c r="AJ53" s="1006"/>
      <c r="AK53" s="1006"/>
      <c r="AL53" s="1006"/>
      <c r="AM53" s="1006"/>
      <c r="AN53" s="1006"/>
      <c r="AO53" s="1007"/>
      <c r="AP53" s="450"/>
      <c r="AQ53" s="451"/>
      <c r="AR53" s="451"/>
      <c r="AS53" s="452"/>
      <c r="AT53" s="450">
        <v>1</v>
      </c>
      <c r="AU53" s="451"/>
      <c r="AV53" s="451"/>
      <c r="AW53" s="452"/>
      <c r="AX53" s="1189"/>
      <c r="AY53" s="1190"/>
      <c r="AZ53" s="1190"/>
      <c r="BA53" s="1191"/>
      <c r="BB53" s="1189">
        <v>1</v>
      </c>
      <c r="BC53" s="1190"/>
      <c r="BD53" s="1190"/>
      <c r="BE53" s="1191"/>
    </row>
    <row r="54" spans="1:256" s="258" customFormat="1" ht="40" customHeight="1" x14ac:dyDescent="0.45">
      <c r="B54" s="1024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008" t="s">
        <v>100</v>
      </c>
      <c r="U54" s="1008"/>
      <c r="V54" s="183"/>
      <c r="W54" s="171"/>
      <c r="X54" s="171"/>
      <c r="Y54" s="172"/>
      <c r="Z54" s="172"/>
      <c r="AA54" s="172"/>
      <c r="AB54" s="1338"/>
      <c r="AC54" s="1339"/>
      <c r="AD54" s="1340"/>
      <c r="AE54" s="1005" t="s">
        <v>44</v>
      </c>
      <c r="AF54" s="1006"/>
      <c r="AG54" s="1006"/>
      <c r="AH54" s="1006"/>
      <c r="AI54" s="1006"/>
      <c r="AJ54" s="1006"/>
      <c r="AK54" s="1006"/>
      <c r="AL54" s="1006"/>
      <c r="AM54" s="1006"/>
      <c r="AN54" s="1006"/>
      <c r="AO54" s="1007"/>
      <c r="AP54" s="450"/>
      <c r="AQ54" s="451"/>
      <c r="AR54" s="451"/>
      <c r="AS54" s="452"/>
      <c r="AT54" s="450"/>
      <c r="AU54" s="451">
        <v>2</v>
      </c>
      <c r="AV54" s="451"/>
      <c r="AW54" s="452"/>
      <c r="AX54" s="1189">
        <v>2</v>
      </c>
      <c r="AY54" s="1190"/>
      <c r="AZ54" s="1190"/>
      <c r="BA54" s="1191"/>
      <c r="BB54" s="1189"/>
      <c r="BC54" s="1190"/>
      <c r="BD54" s="1190"/>
      <c r="BE54" s="1191"/>
    </row>
    <row r="55" spans="1:256" s="258" customFormat="1" ht="40" customHeight="1" x14ac:dyDescent="0.45">
      <c r="B55" s="1024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85" t="s">
        <v>101</v>
      </c>
      <c r="U55" s="186"/>
      <c r="V55" s="183"/>
      <c r="W55" s="171"/>
      <c r="X55" s="171"/>
      <c r="Y55" s="172"/>
      <c r="Z55" s="172"/>
      <c r="AA55" s="172"/>
      <c r="AB55" s="1338"/>
      <c r="AC55" s="1339"/>
      <c r="AD55" s="1340"/>
      <c r="AE55" s="1005" t="s">
        <v>45</v>
      </c>
      <c r="AF55" s="1006"/>
      <c r="AG55" s="1006"/>
      <c r="AH55" s="1006"/>
      <c r="AI55" s="1006"/>
      <c r="AJ55" s="1006"/>
      <c r="AK55" s="1006"/>
      <c r="AL55" s="1006"/>
      <c r="AM55" s="1006"/>
      <c r="AN55" s="1006"/>
      <c r="AO55" s="1007"/>
      <c r="AP55" s="450"/>
      <c r="AQ55" s="451"/>
      <c r="AR55" s="451"/>
      <c r="AS55" s="452"/>
      <c r="AT55" s="450"/>
      <c r="AU55" s="451"/>
      <c r="AV55" s="451"/>
      <c r="AW55" s="452"/>
      <c r="AX55" s="1189"/>
      <c r="AY55" s="1190"/>
      <c r="AZ55" s="1190"/>
      <c r="BA55" s="1191"/>
      <c r="BB55" s="1189"/>
      <c r="BC55" s="1190"/>
      <c r="BD55" s="1190"/>
      <c r="BE55" s="1191"/>
    </row>
    <row r="56" spans="1:256" s="258" customFormat="1" ht="40" customHeight="1" thickBot="1" x14ac:dyDescent="0.5">
      <c r="B56" s="1024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008" t="s">
        <v>102</v>
      </c>
      <c r="U56" s="1008"/>
      <c r="V56" s="1008"/>
      <c r="W56" s="171"/>
      <c r="X56" s="171"/>
      <c r="Y56" s="172"/>
      <c r="Z56" s="172"/>
      <c r="AA56" s="172"/>
      <c r="AB56" s="1341"/>
      <c r="AC56" s="1342"/>
      <c r="AD56" s="1343"/>
      <c r="AE56" s="1009" t="s">
        <v>103</v>
      </c>
      <c r="AF56" s="1010"/>
      <c r="AG56" s="1010"/>
      <c r="AH56" s="1010"/>
      <c r="AI56" s="1010"/>
      <c r="AJ56" s="1010"/>
      <c r="AK56" s="1010"/>
      <c r="AL56" s="1010"/>
      <c r="AM56" s="1010"/>
      <c r="AN56" s="1010"/>
      <c r="AO56" s="1011"/>
      <c r="AP56" s="453"/>
      <c r="AQ56" s="454"/>
      <c r="AR56" s="454"/>
      <c r="AS56" s="455"/>
      <c r="AT56" s="453"/>
      <c r="AU56" s="454"/>
      <c r="AV56" s="454"/>
      <c r="AW56" s="455"/>
      <c r="AX56" s="1192"/>
      <c r="AY56" s="1193"/>
      <c r="AZ56" s="1193"/>
      <c r="BA56" s="1194"/>
      <c r="BB56" s="1192"/>
      <c r="BC56" s="1193"/>
      <c r="BD56" s="1193"/>
      <c r="BE56" s="1194"/>
    </row>
    <row r="57" spans="1:256" s="258" customFormat="1" ht="66.75" customHeight="1" x14ac:dyDescent="0.45">
      <c r="W57" s="456"/>
      <c r="X57" s="456"/>
      <c r="Y57" s="456"/>
      <c r="Z57" s="456"/>
      <c r="AA57" s="456"/>
      <c r="AB57" s="456"/>
      <c r="AC57" s="456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</row>
    <row r="58" spans="1:256" s="258" customFormat="1" ht="36.75" customHeight="1" thickBot="1" x14ac:dyDescent="0.5">
      <c r="B58" s="1508" t="s">
        <v>280</v>
      </c>
      <c r="C58" s="1508"/>
      <c r="D58" s="1508"/>
      <c r="E58" s="1508"/>
      <c r="F58" s="1508"/>
      <c r="G58" s="1508"/>
      <c r="H58" s="1508"/>
      <c r="I58" s="1508"/>
      <c r="J58" s="1508"/>
      <c r="K58" s="1508"/>
      <c r="L58" s="1508"/>
      <c r="M58" s="1508"/>
      <c r="N58" s="1508"/>
      <c r="O58" s="1508"/>
      <c r="P58" s="1508"/>
      <c r="Q58" s="1508"/>
      <c r="R58" s="1508"/>
      <c r="S58" s="1508"/>
      <c r="T58" s="1508"/>
      <c r="U58" s="1508"/>
      <c r="V58" s="1508"/>
      <c r="W58" s="1508"/>
      <c r="X58" s="1508"/>
      <c r="Y58" s="1508"/>
      <c r="Z58" s="1508"/>
      <c r="AA58" s="745"/>
      <c r="AB58" s="1509" t="s">
        <v>281</v>
      </c>
      <c r="AC58" s="1509"/>
      <c r="AD58" s="1509"/>
      <c r="AE58" s="1509"/>
      <c r="AF58" s="1509"/>
      <c r="AG58" s="1509"/>
      <c r="AH58" s="1509"/>
      <c r="AI58" s="1509"/>
      <c r="AJ58" s="1509"/>
      <c r="AK58" s="1509"/>
      <c r="AL58" s="1509"/>
      <c r="AM58" s="1509"/>
      <c r="AN58" s="1509"/>
      <c r="AO58" s="1509"/>
      <c r="AP58" s="1509"/>
      <c r="AQ58" s="1509"/>
      <c r="AR58" s="1509"/>
      <c r="AS58" s="1509"/>
      <c r="AT58" s="1509"/>
      <c r="AU58" s="1509"/>
      <c r="AV58" s="1509"/>
      <c r="AW58" s="1509"/>
      <c r="AX58" s="1509"/>
      <c r="AY58" s="1509"/>
    </row>
    <row r="59" spans="1:256" s="258" customFormat="1" ht="102" customHeight="1" thickTop="1" thickBot="1" x14ac:dyDescent="0.5">
      <c r="B59" s="746" t="s">
        <v>282</v>
      </c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1510" t="s">
        <v>283</v>
      </c>
      <c r="U59" s="1511"/>
      <c r="V59" s="748" t="s">
        <v>284</v>
      </c>
      <c r="W59" s="1512" t="s">
        <v>285</v>
      </c>
      <c r="X59" s="1513"/>
      <c r="Y59" s="1514" t="s">
        <v>286</v>
      </c>
      <c r="Z59" s="1515"/>
      <c r="AA59" s="749"/>
      <c r="AB59" s="750" t="s">
        <v>282</v>
      </c>
      <c r="AC59" s="1516" t="s">
        <v>287</v>
      </c>
      <c r="AD59" s="1517"/>
      <c r="AE59" s="1517"/>
      <c r="AF59" s="1517"/>
      <c r="AG59" s="1517"/>
      <c r="AH59" s="1517"/>
      <c r="AI59" s="1517"/>
      <c r="AJ59" s="1517"/>
      <c r="AK59" s="1517"/>
      <c r="AL59" s="1517"/>
      <c r="AM59" s="1517"/>
      <c r="AN59" s="1517"/>
      <c r="AO59" s="1517"/>
      <c r="AP59" s="1517"/>
      <c r="AQ59" s="1517"/>
      <c r="AR59" s="1517"/>
      <c r="AS59" s="1518"/>
      <c r="AT59" s="1519" t="s">
        <v>284</v>
      </c>
      <c r="AU59" s="1520"/>
      <c r="AV59" s="1520"/>
      <c r="AW59" s="1520"/>
      <c r="AX59" s="1520"/>
      <c r="AY59" s="1521"/>
    </row>
    <row r="60" spans="1:256" s="258" customFormat="1" ht="102.75" customHeight="1" x14ac:dyDescent="0.45">
      <c r="B60" s="751" t="s">
        <v>288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1484" t="s">
        <v>289</v>
      </c>
      <c r="U60" s="1485"/>
      <c r="V60" s="753" t="s">
        <v>290</v>
      </c>
      <c r="W60" s="1486">
        <v>5</v>
      </c>
      <c r="X60" s="1487"/>
      <c r="Y60" s="1488">
        <v>9</v>
      </c>
      <c r="Z60" s="1489"/>
      <c r="AA60" s="754"/>
      <c r="AB60" s="755">
        <v>1</v>
      </c>
      <c r="AC60" s="1490" t="s">
        <v>291</v>
      </c>
      <c r="AD60" s="1491"/>
      <c r="AE60" s="1491"/>
      <c r="AF60" s="1491"/>
      <c r="AG60" s="1491"/>
      <c r="AH60" s="1491"/>
      <c r="AI60" s="1491"/>
      <c r="AJ60" s="1491"/>
      <c r="AK60" s="1491"/>
      <c r="AL60" s="1491"/>
      <c r="AM60" s="1491"/>
      <c r="AN60" s="1491"/>
      <c r="AO60" s="1491"/>
      <c r="AP60" s="1491"/>
      <c r="AQ60" s="1491"/>
      <c r="AR60" s="1491"/>
      <c r="AS60" s="1492"/>
      <c r="AT60" s="1493" t="s">
        <v>292</v>
      </c>
      <c r="AU60" s="1494"/>
      <c r="AV60" s="1494"/>
      <c r="AW60" s="1494"/>
      <c r="AX60" s="1494"/>
      <c r="AY60" s="1495"/>
    </row>
    <row r="61" spans="1:256" s="258" customFormat="1" ht="40" customHeight="1" thickBot="1" x14ac:dyDescent="0.5">
      <c r="B61" s="756"/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1496"/>
      <c r="U61" s="1497"/>
      <c r="V61" s="758"/>
      <c r="W61" s="1498"/>
      <c r="X61" s="1499"/>
      <c r="Y61" s="1500"/>
      <c r="Z61" s="1501"/>
      <c r="AA61" s="754"/>
      <c r="AB61" s="759"/>
      <c r="AC61" s="1502"/>
      <c r="AD61" s="1503"/>
      <c r="AE61" s="1503"/>
      <c r="AF61" s="1503"/>
      <c r="AG61" s="1503"/>
      <c r="AH61" s="1503"/>
      <c r="AI61" s="1503"/>
      <c r="AJ61" s="1503"/>
      <c r="AK61" s="1503"/>
      <c r="AL61" s="1503"/>
      <c r="AM61" s="1503"/>
      <c r="AN61" s="1503"/>
      <c r="AO61" s="1503"/>
      <c r="AP61" s="1503"/>
      <c r="AQ61" s="1503"/>
      <c r="AR61" s="1503"/>
      <c r="AS61" s="1504"/>
      <c r="AT61" s="1505"/>
      <c r="AU61" s="1506"/>
      <c r="AV61" s="1506"/>
      <c r="AW61" s="1506"/>
      <c r="AX61" s="1506"/>
      <c r="AY61" s="1507"/>
    </row>
    <row r="62" spans="1:256" s="258" customFormat="1" ht="60.75" customHeight="1" x14ac:dyDescent="0.45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1461" t="s">
        <v>293</v>
      </c>
      <c r="U62" s="1461"/>
      <c r="V62" s="1461"/>
      <c r="W62" s="1461"/>
      <c r="X62" s="1461"/>
      <c r="Y62" s="1461"/>
      <c r="Z62" s="1461"/>
      <c r="AA62" s="1461"/>
      <c r="AB62" s="1461"/>
      <c r="AC62" s="1461"/>
      <c r="AD62" s="1461"/>
      <c r="AE62" s="1461"/>
      <c r="AF62" s="1461"/>
      <c r="AG62" s="1461"/>
      <c r="AH62" s="1461"/>
      <c r="AI62" s="1461"/>
      <c r="AJ62" s="1461"/>
      <c r="AK62" s="1461"/>
      <c r="AL62" s="1461"/>
      <c r="AM62" s="1461"/>
      <c r="AN62" s="1461"/>
      <c r="AO62" s="1461"/>
      <c r="AP62" s="1461"/>
      <c r="AQ62" s="1461"/>
      <c r="AR62" s="1461"/>
      <c r="AS62" s="1461"/>
      <c r="AT62" s="1461"/>
      <c r="AU62" s="1461"/>
      <c r="AV62" s="1461"/>
      <c r="AW62" s="1461"/>
      <c r="AX62" s="1461"/>
      <c r="AY62" s="1461"/>
      <c r="AZ62" s="1461"/>
      <c r="BA62" s="1461"/>
      <c r="BB62" s="1461"/>
      <c r="BC62" s="1461"/>
    </row>
    <row r="63" spans="1:256" ht="12.75" customHeight="1" thickBot="1" x14ac:dyDescent="0.45"/>
    <row r="64" spans="1:256" s="760" customFormat="1" ht="40" customHeight="1" thickTop="1" x14ac:dyDescent="0.45">
      <c r="A64" s="258"/>
      <c r="B64" s="1430" t="s">
        <v>294</v>
      </c>
      <c r="C64" s="1431"/>
      <c r="D64" s="1431"/>
      <c r="E64" s="1431"/>
      <c r="F64" s="1431"/>
      <c r="G64" s="1431"/>
      <c r="H64" s="1431"/>
      <c r="I64" s="1431"/>
      <c r="J64" s="1431"/>
      <c r="K64" s="1431"/>
      <c r="L64" s="1431"/>
      <c r="M64" s="1431"/>
      <c r="N64" s="1431"/>
      <c r="O64" s="1431"/>
      <c r="P64" s="1431"/>
      <c r="Q64" s="1431"/>
      <c r="R64" s="1431"/>
      <c r="S64" s="1431"/>
      <c r="T64" s="1432"/>
      <c r="U64" s="1462" t="s">
        <v>295</v>
      </c>
      <c r="V64" s="1465" t="s">
        <v>296</v>
      </c>
      <c r="W64" s="1466"/>
      <c r="X64" s="1467"/>
      <c r="Y64" s="1474" t="s">
        <v>297</v>
      </c>
      <c r="Z64" s="1475"/>
      <c r="AA64" s="1478" t="s">
        <v>298</v>
      </c>
      <c r="AB64" s="1479"/>
      <c r="AC64" s="258"/>
      <c r="AD64" s="258"/>
      <c r="AE64" s="1482"/>
      <c r="AF64" s="1482"/>
      <c r="AG64" s="1482"/>
      <c r="AH64" s="1482"/>
      <c r="AI64" s="462"/>
      <c r="AJ64" s="462"/>
      <c r="AK64" s="1483"/>
      <c r="AL64" s="1483"/>
      <c r="AM64" s="1483"/>
      <c r="AN64" s="1483"/>
      <c r="AO64" s="1483"/>
      <c r="AP64" s="1483"/>
      <c r="AQ64" s="1482"/>
      <c r="AR64" s="1482"/>
      <c r="AS64" s="1482"/>
      <c r="AT64" s="1482"/>
      <c r="AU64" s="1482"/>
      <c r="AV64" s="1482"/>
      <c r="AW64" s="1458"/>
      <c r="AX64" s="1458"/>
      <c r="AY64" s="1459"/>
      <c r="AZ64" s="1459"/>
      <c r="BA64" s="1459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8"/>
      <c r="IJ64" s="258"/>
      <c r="IK64" s="258"/>
      <c r="IL64" s="258"/>
      <c r="IM64" s="258"/>
      <c r="IN64" s="258"/>
      <c r="IO64" s="258"/>
      <c r="IP64" s="258"/>
      <c r="IQ64" s="258"/>
      <c r="IR64" s="258"/>
      <c r="IS64" s="258"/>
      <c r="IT64" s="258"/>
      <c r="IU64" s="258"/>
      <c r="IV64" s="258"/>
    </row>
    <row r="65" spans="1:256" s="760" customFormat="1" ht="40" customHeight="1" thickBot="1" x14ac:dyDescent="0.5">
      <c r="A65" s="258"/>
      <c r="B65" s="1433"/>
      <c r="C65" s="1434"/>
      <c r="D65" s="1434"/>
      <c r="E65" s="1434"/>
      <c r="F65" s="1434"/>
      <c r="G65" s="1434"/>
      <c r="H65" s="1434"/>
      <c r="I65" s="1434"/>
      <c r="J65" s="1434"/>
      <c r="K65" s="1434"/>
      <c r="L65" s="1434"/>
      <c r="M65" s="1434"/>
      <c r="N65" s="1434"/>
      <c r="O65" s="1434"/>
      <c r="P65" s="1434"/>
      <c r="Q65" s="1434"/>
      <c r="R65" s="1434"/>
      <c r="S65" s="1434"/>
      <c r="T65" s="1435"/>
      <c r="U65" s="1463"/>
      <c r="V65" s="1468"/>
      <c r="W65" s="1469"/>
      <c r="X65" s="1470"/>
      <c r="Y65" s="1476"/>
      <c r="Z65" s="1477"/>
      <c r="AA65" s="1480"/>
      <c r="AB65" s="1481"/>
      <c r="AC65" s="258"/>
      <c r="AD65" s="258"/>
      <c r="AE65" s="1482"/>
      <c r="AF65" s="1482"/>
      <c r="AG65" s="1482"/>
      <c r="AH65" s="1482"/>
      <c r="AI65" s="462"/>
      <c r="AJ65" s="462"/>
      <c r="AK65" s="1483"/>
      <c r="AL65" s="1483"/>
      <c r="AM65" s="1483"/>
      <c r="AN65" s="1483"/>
      <c r="AO65" s="1483"/>
      <c r="AP65" s="1483"/>
      <c r="AQ65" s="1482"/>
      <c r="AR65" s="1482"/>
      <c r="AS65" s="1482"/>
      <c r="AT65" s="1482"/>
      <c r="AU65" s="1482"/>
      <c r="AV65" s="1482"/>
      <c r="AW65" s="1458"/>
      <c r="AX65" s="1458"/>
      <c r="AY65" s="1459"/>
      <c r="AZ65" s="1459"/>
      <c r="BA65" s="1459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  <c r="IT65" s="258"/>
      <c r="IU65" s="258"/>
      <c r="IV65" s="258"/>
    </row>
    <row r="66" spans="1:256" s="760" customFormat="1" ht="40" customHeight="1" thickTop="1" thickBot="1" x14ac:dyDescent="0.5">
      <c r="A66" s="258"/>
      <c r="B66" s="1436"/>
      <c r="C66" s="1437"/>
      <c r="D66" s="1437"/>
      <c r="E66" s="1437"/>
      <c r="F66" s="1437"/>
      <c r="G66" s="1437"/>
      <c r="H66" s="1437"/>
      <c r="I66" s="1437"/>
      <c r="J66" s="1437"/>
      <c r="K66" s="1437"/>
      <c r="L66" s="1437"/>
      <c r="M66" s="1437"/>
      <c r="N66" s="1437"/>
      <c r="O66" s="1437"/>
      <c r="P66" s="1437"/>
      <c r="Q66" s="1437"/>
      <c r="R66" s="1437"/>
      <c r="S66" s="1437"/>
      <c r="T66" s="1438"/>
      <c r="U66" s="1464"/>
      <c r="V66" s="1471"/>
      <c r="W66" s="1472"/>
      <c r="X66" s="1473"/>
      <c r="Y66" s="761" t="s">
        <v>299</v>
      </c>
      <c r="Z66" s="762" t="s">
        <v>300</v>
      </c>
      <c r="AA66" s="761" t="s">
        <v>299</v>
      </c>
      <c r="AB66" s="763" t="s">
        <v>300</v>
      </c>
      <c r="AC66" s="764"/>
      <c r="AD66" s="764"/>
      <c r="AE66" s="1482"/>
      <c r="AF66" s="1482"/>
      <c r="AG66" s="1482"/>
      <c r="AH66" s="1482"/>
      <c r="AI66" s="462"/>
      <c r="AJ66" s="462"/>
      <c r="AK66" s="1483"/>
      <c r="AL66" s="1483"/>
      <c r="AM66" s="1483"/>
      <c r="AN66" s="1483"/>
      <c r="AO66" s="1483"/>
      <c r="AP66" s="1483"/>
      <c r="AQ66" s="1482"/>
      <c r="AR66" s="1482"/>
      <c r="AS66" s="1482"/>
      <c r="AT66" s="1482"/>
      <c r="AU66" s="1482"/>
      <c r="AV66" s="1482"/>
      <c r="AW66" s="765"/>
      <c r="AX66" s="765"/>
      <c r="AY66" s="765"/>
      <c r="AZ66" s="765"/>
      <c r="BA66" s="765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8"/>
      <c r="IJ66" s="258"/>
      <c r="IK66" s="258"/>
      <c r="IL66" s="258"/>
      <c r="IM66" s="258"/>
      <c r="IN66" s="258"/>
      <c r="IO66" s="258"/>
      <c r="IP66" s="258"/>
      <c r="IQ66" s="258"/>
      <c r="IR66" s="258"/>
      <c r="IS66" s="258"/>
      <c r="IT66" s="258"/>
      <c r="IU66" s="258"/>
      <c r="IV66" s="258"/>
    </row>
    <row r="67" spans="1:256" s="760" customFormat="1" ht="40" customHeight="1" thickTop="1" x14ac:dyDescent="0.45">
      <c r="A67" s="258"/>
      <c r="B67" s="1430" t="s">
        <v>301</v>
      </c>
      <c r="C67" s="1431"/>
      <c r="D67" s="1431"/>
      <c r="E67" s="1431"/>
      <c r="F67" s="1431"/>
      <c r="G67" s="1431"/>
      <c r="H67" s="1431"/>
      <c r="I67" s="1431"/>
      <c r="J67" s="1431"/>
      <c r="K67" s="1431"/>
      <c r="L67" s="1431"/>
      <c r="M67" s="1431"/>
      <c r="N67" s="1431"/>
      <c r="O67" s="1431"/>
      <c r="P67" s="1431"/>
      <c r="Q67" s="1431"/>
      <c r="R67" s="1431"/>
      <c r="S67" s="1431"/>
      <c r="T67" s="1432"/>
      <c r="U67" s="1455" t="s">
        <v>302</v>
      </c>
      <c r="V67" s="1442" t="s">
        <v>24</v>
      </c>
      <c r="W67" s="1443"/>
      <c r="X67" s="1444"/>
      <c r="Y67" s="1422" t="s">
        <v>303</v>
      </c>
      <c r="Z67" s="1452">
        <v>1</v>
      </c>
      <c r="AA67" s="1422">
        <f>Y67*U67</f>
        <v>380</v>
      </c>
      <c r="AB67" s="1425">
        <f>Z67*U67</f>
        <v>20</v>
      </c>
      <c r="AC67" s="764"/>
      <c r="AD67" s="764"/>
      <c r="AE67" s="1457"/>
      <c r="AF67" s="1457"/>
      <c r="AG67" s="1457"/>
      <c r="AH67" s="1457"/>
      <c r="AI67" s="766"/>
      <c r="AJ67" s="766"/>
      <c r="AK67" s="1413"/>
      <c r="AL67" s="1413"/>
      <c r="AM67" s="1413"/>
      <c r="AN67" s="1413"/>
      <c r="AO67" s="1414"/>
      <c r="AP67" s="1414"/>
      <c r="AQ67" s="1415"/>
      <c r="AR67" s="1415"/>
      <c r="AS67" s="1415"/>
      <c r="AT67" s="1415"/>
      <c r="AU67" s="1415"/>
      <c r="AV67" s="1415"/>
      <c r="AW67" s="767"/>
      <c r="AX67" s="767"/>
      <c r="AY67" s="768"/>
      <c r="AZ67" s="769"/>
      <c r="BA67" s="769"/>
      <c r="BB67" s="765"/>
      <c r="BC67" s="765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8"/>
      <c r="IJ67" s="258"/>
      <c r="IK67" s="258"/>
      <c r="IL67" s="258"/>
      <c r="IM67" s="258"/>
      <c r="IN67" s="258"/>
      <c r="IO67" s="258"/>
      <c r="IP67" s="258"/>
      <c r="IQ67" s="258"/>
      <c r="IR67" s="258"/>
      <c r="IS67" s="258"/>
      <c r="IT67" s="258"/>
      <c r="IU67" s="258"/>
      <c r="IV67" s="258"/>
    </row>
    <row r="68" spans="1:256" s="760" customFormat="1" ht="43.5" customHeight="1" x14ac:dyDescent="0.45">
      <c r="A68" s="258"/>
      <c r="B68" s="1433"/>
      <c r="C68" s="1434"/>
      <c r="D68" s="1434"/>
      <c r="E68" s="1434"/>
      <c r="F68" s="1434"/>
      <c r="G68" s="1434"/>
      <c r="H68" s="1434"/>
      <c r="I68" s="1434"/>
      <c r="J68" s="1434"/>
      <c r="K68" s="1434"/>
      <c r="L68" s="1434"/>
      <c r="M68" s="1434"/>
      <c r="N68" s="1434"/>
      <c r="O68" s="1434"/>
      <c r="P68" s="1434"/>
      <c r="Q68" s="1434"/>
      <c r="R68" s="1434"/>
      <c r="S68" s="1434"/>
      <c r="T68" s="1435"/>
      <c r="U68" s="1460"/>
      <c r="V68" s="1445"/>
      <c r="W68" s="1446"/>
      <c r="X68" s="1447"/>
      <c r="Y68" s="1423"/>
      <c r="Z68" s="1453"/>
      <c r="AA68" s="1423"/>
      <c r="AB68" s="1426"/>
      <c r="AC68" s="770"/>
      <c r="AD68" s="770"/>
      <c r="AE68" s="1457"/>
      <c r="AF68" s="1457"/>
      <c r="AG68" s="1457"/>
      <c r="AH68" s="1457"/>
      <c r="AI68" s="766"/>
      <c r="AJ68" s="766"/>
      <c r="AK68" s="1413"/>
      <c r="AL68" s="1413"/>
      <c r="AM68" s="1413"/>
      <c r="AN68" s="1413"/>
      <c r="AO68" s="1414"/>
      <c r="AP68" s="1414"/>
      <c r="AQ68" s="1415"/>
      <c r="AR68" s="1415"/>
      <c r="AS68" s="1415"/>
      <c r="AT68" s="1415"/>
      <c r="AU68" s="1415"/>
      <c r="AV68" s="1415"/>
      <c r="AW68" s="767"/>
      <c r="AX68" s="767"/>
      <c r="AY68" s="768"/>
      <c r="AZ68" s="769"/>
      <c r="BA68" s="769"/>
      <c r="BB68" s="765"/>
      <c r="BC68" s="765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258"/>
      <c r="IJ68" s="258"/>
      <c r="IK68" s="258"/>
      <c r="IL68" s="258"/>
      <c r="IM68" s="258"/>
      <c r="IN68" s="258"/>
      <c r="IO68" s="258"/>
      <c r="IP68" s="258"/>
      <c r="IQ68" s="258"/>
      <c r="IR68" s="258"/>
      <c r="IS68" s="258"/>
      <c r="IT68" s="258"/>
      <c r="IU68" s="258"/>
      <c r="IV68" s="258"/>
    </row>
    <row r="69" spans="1:256" s="760" customFormat="1" ht="61.5" customHeight="1" thickBot="1" x14ac:dyDescent="0.5">
      <c r="A69" s="258"/>
      <c r="B69" s="1436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8"/>
      <c r="U69" s="1456"/>
      <c r="V69" s="1448"/>
      <c r="W69" s="1449"/>
      <c r="X69" s="1450"/>
      <c r="Y69" s="1424"/>
      <c r="Z69" s="1454"/>
      <c r="AA69" s="1424"/>
      <c r="AB69" s="1427"/>
      <c r="AC69" s="770"/>
      <c r="AD69" s="770"/>
      <c r="AE69" s="1457"/>
      <c r="AF69" s="1457"/>
      <c r="AG69" s="1457"/>
      <c r="AH69" s="1457"/>
      <c r="AI69" s="766"/>
      <c r="AJ69" s="766"/>
      <c r="AK69" s="1413"/>
      <c r="AL69" s="1413"/>
      <c r="AM69" s="1413"/>
      <c r="AN69" s="1413"/>
      <c r="AO69" s="1414"/>
      <c r="AP69" s="1414"/>
      <c r="AQ69" s="1415"/>
      <c r="AR69" s="1415"/>
      <c r="AS69" s="1415"/>
      <c r="AT69" s="1415"/>
      <c r="AU69" s="1415"/>
      <c r="AV69" s="1415"/>
      <c r="AW69" s="767"/>
      <c r="AX69" s="767"/>
      <c r="AY69" s="768"/>
      <c r="AZ69" s="769"/>
      <c r="BA69" s="769"/>
      <c r="BB69" s="765"/>
      <c r="BC69" s="765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258"/>
      <c r="IJ69" s="258"/>
      <c r="IK69" s="258"/>
      <c r="IL69" s="258"/>
      <c r="IM69" s="258"/>
      <c r="IN69" s="258"/>
      <c r="IO69" s="258"/>
      <c r="IP69" s="258"/>
      <c r="IQ69" s="258"/>
      <c r="IR69" s="258"/>
      <c r="IS69" s="258"/>
      <c r="IT69" s="258"/>
      <c r="IU69" s="258"/>
      <c r="IV69" s="258"/>
    </row>
    <row r="70" spans="1:256" s="760" customFormat="1" ht="45" customHeight="1" thickTop="1" x14ac:dyDescent="0.45">
      <c r="A70" s="258"/>
      <c r="B70" s="1430" t="s">
        <v>304</v>
      </c>
      <c r="C70" s="1431"/>
      <c r="D70" s="1431"/>
      <c r="E70" s="1431"/>
      <c r="F70" s="1431"/>
      <c r="G70" s="1431"/>
      <c r="H70" s="1431"/>
      <c r="I70" s="1431"/>
      <c r="J70" s="1431"/>
      <c r="K70" s="1431"/>
      <c r="L70" s="1431"/>
      <c r="M70" s="1431"/>
      <c r="N70" s="1431"/>
      <c r="O70" s="1431"/>
      <c r="P70" s="1431"/>
      <c r="Q70" s="1431"/>
      <c r="R70" s="1431"/>
      <c r="S70" s="1431"/>
      <c r="T70" s="1432"/>
      <c r="U70" s="1455" t="s">
        <v>288</v>
      </c>
      <c r="V70" s="1442" t="s">
        <v>253</v>
      </c>
      <c r="W70" s="1443"/>
      <c r="X70" s="1444"/>
      <c r="Y70" s="1451">
        <v>19</v>
      </c>
      <c r="Z70" s="1452">
        <v>1</v>
      </c>
      <c r="AA70" s="1422">
        <f>Y70*U70</f>
        <v>19</v>
      </c>
      <c r="AB70" s="1425">
        <f>Z70*U70</f>
        <v>1</v>
      </c>
      <c r="AC70" s="770"/>
      <c r="AD70" s="770"/>
      <c r="AE70" s="1457"/>
      <c r="AF70" s="1457"/>
      <c r="AG70" s="1457"/>
      <c r="AH70" s="1457"/>
      <c r="AI70" s="766"/>
      <c r="AJ70" s="766"/>
      <c r="AK70" s="1413"/>
      <c r="AL70" s="1413"/>
      <c r="AM70" s="1413"/>
      <c r="AN70" s="1413"/>
      <c r="AO70" s="1414"/>
      <c r="AP70" s="1414"/>
      <c r="AQ70" s="1415"/>
      <c r="AR70" s="1415"/>
      <c r="AS70" s="1415"/>
      <c r="AT70" s="1415"/>
      <c r="AU70" s="1415"/>
      <c r="AV70" s="1415"/>
      <c r="AW70" s="767"/>
      <c r="AX70" s="767"/>
      <c r="AY70" s="768"/>
      <c r="AZ70" s="769"/>
      <c r="BA70" s="769"/>
      <c r="BB70" s="765"/>
      <c r="BC70" s="765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258"/>
      <c r="IJ70" s="258"/>
      <c r="IK70" s="258"/>
      <c r="IL70" s="258"/>
      <c r="IM70" s="258"/>
      <c r="IN70" s="258"/>
      <c r="IO70" s="258"/>
      <c r="IP70" s="258"/>
      <c r="IQ70" s="258"/>
      <c r="IR70" s="258"/>
      <c r="IS70" s="258"/>
      <c r="IT70" s="258"/>
      <c r="IU70" s="258"/>
      <c r="IV70" s="258"/>
    </row>
    <row r="71" spans="1:256" s="760" customFormat="1" ht="60" customHeight="1" thickBot="1" x14ac:dyDescent="0.5">
      <c r="A71" s="258"/>
      <c r="B71" s="1436"/>
      <c r="C71" s="1437"/>
      <c r="D71" s="1437"/>
      <c r="E71" s="1437"/>
      <c r="F71" s="1437"/>
      <c r="G71" s="1437"/>
      <c r="H71" s="1437"/>
      <c r="I71" s="1437"/>
      <c r="J71" s="1437"/>
      <c r="K71" s="1437"/>
      <c r="L71" s="1437"/>
      <c r="M71" s="1437"/>
      <c r="N71" s="1437"/>
      <c r="O71" s="1437"/>
      <c r="P71" s="1437"/>
      <c r="Q71" s="1437"/>
      <c r="R71" s="1437"/>
      <c r="S71" s="1437"/>
      <c r="T71" s="1438"/>
      <c r="U71" s="1456"/>
      <c r="V71" s="1448"/>
      <c r="W71" s="1449"/>
      <c r="X71" s="1450"/>
      <c r="Y71" s="1424"/>
      <c r="Z71" s="1454"/>
      <c r="AA71" s="1424"/>
      <c r="AB71" s="1427"/>
      <c r="AC71" s="771"/>
      <c r="AD71" s="771"/>
      <c r="AE71" s="1457"/>
      <c r="AF71" s="1457"/>
      <c r="AG71" s="1457"/>
      <c r="AH71" s="1457"/>
      <c r="AI71" s="766"/>
      <c r="AJ71" s="766"/>
      <c r="AK71" s="1413"/>
      <c r="AL71" s="1413"/>
      <c r="AM71" s="1413"/>
      <c r="AN71" s="1413"/>
      <c r="AO71" s="1414"/>
      <c r="AP71" s="1414"/>
      <c r="AQ71" s="1415"/>
      <c r="AR71" s="1415"/>
      <c r="AS71" s="1415"/>
      <c r="AT71" s="1415"/>
      <c r="AU71" s="1415"/>
      <c r="AV71" s="1415"/>
      <c r="AW71" s="767"/>
      <c r="AX71" s="767"/>
      <c r="AY71" s="768"/>
      <c r="AZ71" s="769"/>
      <c r="BA71" s="769"/>
      <c r="BB71" s="765"/>
      <c r="BC71" s="765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8"/>
      <c r="IJ71" s="258"/>
      <c r="IK71" s="258"/>
      <c r="IL71" s="258"/>
      <c r="IM71" s="258"/>
      <c r="IN71" s="258"/>
      <c r="IO71" s="258"/>
      <c r="IP71" s="258"/>
      <c r="IQ71" s="258"/>
      <c r="IR71" s="258"/>
      <c r="IS71" s="258"/>
      <c r="IT71" s="258"/>
      <c r="IU71" s="258"/>
      <c r="IV71" s="258"/>
    </row>
    <row r="72" spans="1:256" s="760" customFormat="1" ht="40" customHeight="1" thickTop="1" x14ac:dyDescent="0.45">
      <c r="A72" s="258"/>
      <c r="B72" s="1430" t="s">
        <v>305</v>
      </c>
      <c r="C72" s="1431"/>
      <c r="D72" s="1431"/>
      <c r="E72" s="1431"/>
      <c r="F72" s="1431"/>
      <c r="G72" s="1431"/>
      <c r="H72" s="1431"/>
      <c r="I72" s="1431"/>
      <c r="J72" s="1431"/>
      <c r="K72" s="1431"/>
      <c r="L72" s="1431"/>
      <c r="M72" s="1431"/>
      <c r="N72" s="1431"/>
      <c r="O72" s="1431"/>
      <c r="P72" s="1431"/>
      <c r="Q72" s="1431"/>
      <c r="R72" s="1431"/>
      <c r="S72" s="1431"/>
      <c r="T72" s="1432"/>
      <c r="U72" s="1439" t="s">
        <v>306</v>
      </c>
      <c r="V72" s="1442" t="s">
        <v>307</v>
      </c>
      <c r="W72" s="1443"/>
      <c r="X72" s="1444"/>
      <c r="Y72" s="1451">
        <v>19</v>
      </c>
      <c r="Z72" s="1452">
        <v>1</v>
      </c>
      <c r="AA72" s="1422">
        <f>Y72*U72</f>
        <v>38</v>
      </c>
      <c r="AB72" s="1425">
        <f>+Z72*U72</f>
        <v>2</v>
      </c>
      <c r="AC72" s="771"/>
      <c r="AD72" s="771"/>
      <c r="AE72" s="1428"/>
      <c r="AF72" s="1428"/>
      <c r="AG72" s="1428"/>
      <c r="AH72" s="1428"/>
      <c r="AI72" s="772"/>
      <c r="AJ72" s="772"/>
      <c r="AK72" s="1429"/>
      <c r="AL72" s="1429"/>
      <c r="AM72" s="1429"/>
      <c r="AN72" s="1429"/>
      <c r="AO72" s="1414"/>
      <c r="AP72" s="1414"/>
      <c r="AQ72" s="1415"/>
      <c r="AR72" s="1415"/>
      <c r="AS72" s="1415"/>
      <c r="AT72" s="1415"/>
      <c r="AU72" s="1415"/>
      <c r="AV72" s="1415"/>
      <c r="AW72" s="767"/>
      <c r="AX72" s="767"/>
      <c r="AY72" s="768"/>
      <c r="AZ72" s="769"/>
      <c r="BA72" s="769"/>
      <c r="BB72" s="765"/>
      <c r="BC72" s="765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8"/>
      <c r="IJ72" s="258"/>
      <c r="IK72" s="258"/>
      <c r="IL72" s="258"/>
      <c r="IM72" s="258"/>
      <c r="IN72" s="258"/>
      <c r="IO72" s="258"/>
      <c r="IP72" s="258"/>
      <c r="IQ72" s="258"/>
      <c r="IR72" s="258"/>
      <c r="IS72" s="258"/>
      <c r="IT72" s="258"/>
      <c r="IU72" s="258"/>
      <c r="IV72" s="258"/>
    </row>
    <row r="73" spans="1:256" s="760" customFormat="1" ht="47.25" customHeight="1" x14ac:dyDescent="0.45">
      <c r="A73" s="258"/>
      <c r="B73" s="1433"/>
      <c r="C73" s="1434"/>
      <c r="D73" s="1434"/>
      <c r="E73" s="1434"/>
      <c r="F73" s="1434"/>
      <c r="G73" s="1434"/>
      <c r="H73" s="1434"/>
      <c r="I73" s="1434"/>
      <c r="J73" s="1434"/>
      <c r="K73" s="1434"/>
      <c r="L73" s="1434"/>
      <c r="M73" s="1434"/>
      <c r="N73" s="1434"/>
      <c r="O73" s="1434"/>
      <c r="P73" s="1434"/>
      <c r="Q73" s="1434"/>
      <c r="R73" s="1434"/>
      <c r="S73" s="1434"/>
      <c r="T73" s="1435"/>
      <c r="U73" s="1440"/>
      <c r="V73" s="1445"/>
      <c r="W73" s="1446"/>
      <c r="X73" s="1447"/>
      <c r="Y73" s="1423"/>
      <c r="Z73" s="1453"/>
      <c r="AA73" s="1423"/>
      <c r="AB73" s="1426"/>
      <c r="AC73" s="771"/>
      <c r="AD73" s="771"/>
      <c r="AE73" s="1428"/>
      <c r="AF73" s="1428"/>
      <c r="AG73" s="1428"/>
      <c r="AH73" s="1428"/>
      <c r="AI73" s="772"/>
      <c r="AJ73" s="772"/>
      <c r="AK73" s="1429"/>
      <c r="AL73" s="1429"/>
      <c r="AM73" s="1429"/>
      <c r="AN73" s="1429"/>
      <c r="AO73" s="1414"/>
      <c r="AP73" s="1414"/>
      <c r="AQ73" s="1415"/>
      <c r="AR73" s="1415"/>
      <c r="AS73" s="1415"/>
      <c r="AT73" s="1415"/>
      <c r="AU73" s="1415"/>
      <c r="AV73" s="1415"/>
      <c r="AW73" s="767"/>
      <c r="AX73" s="767"/>
      <c r="AY73" s="768"/>
      <c r="AZ73" s="769"/>
      <c r="BA73" s="769"/>
      <c r="BB73" s="765"/>
      <c r="BC73" s="765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258"/>
      <c r="IJ73" s="258"/>
      <c r="IK73" s="258"/>
      <c r="IL73" s="258"/>
      <c r="IM73" s="258"/>
      <c r="IN73" s="258"/>
      <c r="IO73" s="258"/>
      <c r="IP73" s="258"/>
      <c r="IQ73" s="258"/>
      <c r="IR73" s="258"/>
      <c r="IS73" s="258"/>
      <c r="IT73" s="258"/>
      <c r="IU73" s="258"/>
      <c r="IV73" s="258"/>
    </row>
    <row r="74" spans="1:256" s="760" customFormat="1" ht="47.25" customHeight="1" thickBot="1" x14ac:dyDescent="0.5">
      <c r="A74" s="258"/>
      <c r="B74" s="1436"/>
      <c r="C74" s="1437"/>
      <c r="D74" s="1437"/>
      <c r="E74" s="1437"/>
      <c r="F74" s="1437"/>
      <c r="G74" s="1437"/>
      <c r="H74" s="1437"/>
      <c r="I74" s="1437"/>
      <c r="J74" s="1437"/>
      <c r="K74" s="1437"/>
      <c r="L74" s="1437"/>
      <c r="M74" s="1437"/>
      <c r="N74" s="1437"/>
      <c r="O74" s="1437"/>
      <c r="P74" s="1437"/>
      <c r="Q74" s="1437"/>
      <c r="R74" s="1437"/>
      <c r="S74" s="1437"/>
      <c r="T74" s="1438"/>
      <c r="U74" s="1441"/>
      <c r="V74" s="1448"/>
      <c r="W74" s="1449"/>
      <c r="X74" s="1450"/>
      <c r="Y74" s="1424"/>
      <c r="Z74" s="1454"/>
      <c r="AA74" s="1424"/>
      <c r="AB74" s="1427"/>
      <c r="AC74" s="770"/>
      <c r="AD74" s="770"/>
      <c r="AE74" s="1429"/>
      <c r="AF74" s="1429"/>
      <c r="AG74" s="1429"/>
      <c r="AH74" s="1429"/>
      <c r="AI74" s="773"/>
      <c r="AJ74" s="773"/>
      <c r="AK74" s="1429"/>
      <c r="AL74" s="1429"/>
      <c r="AM74" s="1429"/>
      <c r="AN74" s="1429"/>
      <c r="AO74" s="1414"/>
      <c r="AP74" s="1414"/>
      <c r="AQ74" s="1415"/>
      <c r="AR74" s="1415"/>
      <c r="AS74" s="1415"/>
      <c r="AT74" s="1415"/>
      <c r="AU74" s="1415"/>
      <c r="AV74" s="1415"/>
      <c r="AW74" s="767"/>
      <c r="AX74" s="767"/>
      <c r="AY74" s="768"/>
      <c r="AZ74" s="769"/>
      <c r="BA74" s="769"/>
      <c r="BB74" s="765"/>
      <c r="BC74" s="765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258"/>
      <c r="IJ74" s="258"/>
      <c r="IK74" s="258"/>
      <c r="IL74" s="258"/>
      <c r="IM74" s="258"/>
      <c r="IN74" s="258"/>
      <c r="IO74" s="258"/>
      <c r="IP74" s="258"/>
      <c r="IQ74" s="258"/>
      <c r="IR74" s="258"/>
      <c r="IS74" s="258"/>
      <c r="IT74" s="258"/>
      <c r="IU74" s="258"/>
      <c r="IV74" s="258"/>
    </row>
    <row r="75" spans="1:256" s="779" customFormat="1" ht="133.5" customHeight="1" thickTop="1" thickBot="1" x14ac:dyDescent="0.5">
      <c r="A75" s="258"/>
      <c r="B75" s="1416" t="s">
        <v>308</v>
      </c>
      <c r="C75" s="1417"/>
      <c r="D75" s="1417"/>
      <c r="E75" s="1417"/>
      <c r="F75" s="1417"/>
      <c r="G75" s="1417"/>
      <c r="H75" s="1417"/>
      <c r="I75" s="1417"/>
      <c r="J75" s="1417"/>
      <c r="K75" s="1417"/>
      <c r="L75" s="1417"/>
      <c r="M75" s="1417"/>
      <c r="N75" s="1417"/>
      <c r="O75" s="1417"/>
      <c r="P75" s="1417"/>
      <c r="Q75" s="1417"/>
      <c r="R75" s="1417"/>
      <c r="S75" s="1417"/>
      <c r="T75" s="1418"/>
      <c r="U75" s="774" t="s">
        <v>309</v>
      </c>
      <c r="V75" s="1419" t="s">
        <v>24</v>
      </c>
      <c r="W75" s="1420"/>
      <c r="X75" s="1421"/>
      <c r="Y75" s="775">
        <v>19</v>
      </c>
      <c r="Z75" s="776">
        <v>1</v>
      </c>
      <c r="AA75" s="777">
        <f>Y75*2</f>
        <v>38</v>
      </c>
      <c r="AB75" s="778">
        <f>Z75*2</f>
        <v>2</v>
      </c>
      <c r="AC75" s="770"/>
      <c r="AD75" s="770"/>
      <c r="AE75" s="1429"/>
      <c r="AF75" s="1429"/>
      <c r="AG75" s="1429"/>
      <c r="AH75" s="1429"/>
      <c r="AI75" s="773"/>
      <c r="AJ75" s="773"/>
      <c r="AK75" s="1429"/>
      <c r="AL75" s="1429"/>
      <c r="AM75" s="1429"/>
      <c r="AN75" s="1429"/>
      <c r="AO75" s="1414"/>
      <c r="AP75" s="1414"/>
      <c r="AQ75" s="1415"/>
      <c r="AR75" s="1415"/>
      <c r="AS75" s="1415"/>
      <c r="AT75" s="1415"/>
      <c r="AU75" s="1415"/>
      <c r="AV75" s="1415"/>
      <c r="AW75" s="767"/>
      <c r="AX75" s="767"/>
      <c r="AY75" s="768"/>
      <c r="AZ75" s="769"/>
      <c r="BA75" s="769"/>
      <c r="BB75" s="765"/>
      <c r="BC75" s="765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258"/>
      <c r="FY75" s="258"/>
      <c r="FZ75" s="258"/>
      <c r="GA75" s="258"/>
      <c r="GB75" s="258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258"/>
      <c r="GU75" s="258"/>
      <c r="GV75" s="258"/>
      <c r="GW75" s="258"/>
      <c r="GX75" s="258"/>
      <c r="GY75" s="258"/>
      <c r="GZ75" s="258"/>
      <c r="HA75" s="258"/>
      <c r="HB75" s="258"/>
      <c r="HC75" s="258"/>
      <c r="HD75" s="258"/>
      <c r="HE75" s="258"/>
      <c r="HF75" s="258"/>
      <c r="HG75" s="258"/>
      <c r="HH75" s="258"/>
      <c r="HI75" s="258"/>
      <c r="HJ75" s="258"/>
      <c r="HK75" s="258"/>
      <c r="HL75" s="258"/>
      <c r="HM75" s="258"/>
      <c r="HN75" s="258"/>
      <c r="HO75" s="258"/>
      <c r="HP75" s="258"/>
      <c r="HQ75" s="258"/>
      <c r="HR75" s="258"/>
      <c r="HS75" s="258"/>
      <c r="HT75" s="258"/>
      <c r="HU75" s="258"/>
      <c r="HV75" s="258"/>
      <c r="HW75" s="258"/>
      <c r="HX75" s="258"/>
      <c r="HY75" s="258"/>
      <c r="HZ75" s="258"/>
      <c r="IA75" s="258"/>
      <c r="IB75" s="258"/>
      <c r="IC75" s="258"/>
      <c r="ID75" s="258"/>
      <c r="IE75" s="258"/>
      <c r="IF75" s="258"/>
      <c r="IG75" s="258"/>
      <c r="IH75" s="258"/>
      <c r="II75" s="258"/>
      <c r="IJ75" s="258"/>
      <c r="IK75" s="258"/>
      <c r="IL75" s="258"/>
      <c r="IM75" s="258"/>
      <c r="IN75" s="258"/>
      <c r="IO75" s="258"/>
      <c r="IP75" s="258"/>
      <c r="IQ75" s="258"/>
      <c r="IR75" s="258"/>
      <c r="IS75" s="258"/>
      <c r="IT75" s="258"/>
      <c r="IU75" s="258"/>
      <c r="IV75" s="258"/>
    </row>
    <row r="76" spans="1:256" s="760" customFormat="1" ht="54.75" customHeight="1" thickTop="1" thickBot="1" x14ac:dyDescent="0.5">
      <c r="A76" s="258"/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1"/>
      <c r="M76" s="781"/>
      <c r="N76" s="781"/>
      <c r="O76" s="781"/>
      <c r="P76" s="781"/>
      <c r="Q76" s="781"/>
      <c r="R76" s="781"/>
      <c r="S76" s="781"/>
      <c r="T76" s="782" t="s">
        <v>310</v>
      </c>
      <c r="U76" s="783">
        <f>U67+U70+U72+2</f>
        <v>25</v>
      </c>
      <c r="V76" s="784"/>
      <c r="W76" s="784"/>
      <c r="X76" s="1411" t="s">
        <v>310</v>
      </c>
      <c r="Y76" s="1411"/>
      <c r="Z76" s="1412"/>
      <c r="AA76" s="785">
        <f>SUM(AA67:AA75)</f>
        <v>475</v>
      </c>
      <c r="AB76" s="786">
        <f>SUM(AB67:AB75)</f>
        <v>25</v>
      </c>
      <c r="AC76" s="787"/>
      <c r="AD76" s="771"/>
      <c r="AE76" s="788"/>
      <c r="AF76" s="788"/>
      <c r="AG76" s="788"/>
      <c r="AH76" s="788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  <c r="AS76" s="788"/>
      <c r="AT76" s="788"/>
      <c r="AU76" s="1413"/>
      <c r="AV76" s="1413"/>
      <c r="AW76" s="1413"/>
      <c r="AX76" s="1413"/>
      <c r="AY76" s="1413"/>
      <c r="AZ76" s="1413"/>
      <c r="BA76" s="767"/>
      <c r="BB76" s="765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58"/>
      <c r="FY76" s="258"/>
      <c r="FZ76" s="258"/>
      <c r="GA76" s="258"/>
      <c r="GB76" s="258"/>
      <c r="GC76" s="258"/>
      <c r="GD76" s="258"/>
      <c r="GE76" s="258"/>
      <c r="GF76" s="258"/>
      <c r="GG76" s="258"/>
      <c r="GH76" s="258"/>
      <c r="GI76" s="258"/>
      <c r="GJ76" s="258"/>
      <c r="GK76" s="258"/>
      <c r="GL76" s="258"/>
      <c r="GM76" s="258"/>
      <c r="GN76" s="258"/>
      <c r="GO76" s="258"/>
      <c r="GP76" s="258"/>
      <c r="GQ76" s="258"/>
      <c r="GR76" s="258"/>
      <c r="GS76" s="258"/>
      <c r="GT76" s="258"/>
      <c r="GU76" s="258"/>
      <c r="GV76" s="258"/>
      <c r="GW76" s="258"/>
      <c r="GX76" s="258"/>
      <c r="GY76" s="258"/>
      <c r="GZ76" s="258"/>
      <c r="HA76" s="258"/>
      <c r="HB76" s="258"/>
      <c r="HC76" s="258"/>
      <c r="HD76" s="258"/>
      <c r="HE76" s="258"/>
      <c r="HF76" s="258"/>
      <c r="HG76" s="258"/>
      <c r="HH76" s="258"/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58"/>
      <c r="HV76" s="258"/>
      <c r="HW76" s="258"/>
      <c r="HX76" s="258"/>
      <c r="HY76" s="258"/>
      <c r="HZ76" s="258"/>
      <c r="IA76" s="258"/>
      <c r="IB76" s="258"/>
      <c r="IC76" s="258"/>
      <c r="ID76" s="258"/>
      <c r="IE76" s="258"/>
      <c r="IF76" s="258"/>
      <c r="IG76" s="258"/>
      <c r="IH76" s="258"/>
      <c r="II76" s="258"/>
      <c r="IJ76" s="258"/>
      <c r="IK76" s="258"/>
      <c r="IL76" s="258"/>
      <c r="IM76" s="258"/>
      <c r="IN76" s="258"/>
      <c r="IO76" s="258"/>
      <c r="IP76" s="258"/>
      <c r="IQ76" s="258"/>
      <c r="IR76" s="258"/>
      <c r="IS76" s="258"/>
      <c r="IT76" s="258"/>
      <c r="IU76" s="258"/>
      <c r="IV76" s="258"/>
    </row>
    <row r="77" spans="1:256" s="789" customFormat="1" ht="25" customHeight="1" thickTop="1" x14ac:dyDescent="0.85">
      <c r="A77" s="258"/>
      <c r="B77" s="603"/>
      <c r="C77" s="603"/>
      <c r="D77" s="603"/>
      <c r="E77" s="603"/>
      <c r="F77" s="603"/>
      <c r="G77" s="603"/>
      <c r="H77" s="603"/>
      <c r="I77" s="603"/>
      <c r="J77" s="603"/>
      <c r="K77" s="603"/>
      <c r="L77" s="604"/>
      <c r="M77" s="605"/>
      <c r="N77" s="605"/>
      <c r="O77" s="605"/>
      <c r="P77" s="605"/>
      <c r="Q77" s="605"/>
      <c r="R77" s="605"/>
      <c r="S77" s="606"/>
      <c r="T77" s="258"/>
      <c r="U77" s="607"/>
      <c r="V77" s="608"/>
      <c r="W77" s="609"/>
      <c r="X77" s="609"/>
      <c r="Y77" s="610"/>
      <c r="Z77" s="610"/>
      <c r="AA77" s="610"/>
      <c r="AB77" s="477"/>
      <c r="AC77" s="477"/>
      <c r="AD77" s="477"/>
      <c r="AE77" s="477"/>
      <c r="AF77" s="477"/>
      <c r="AG77" s="1306"/>
      <c r="AH77" s="1306"/>
      <c r="AI77" s="1306"/>
      <c r="AJ77" s="1306"/>
      <c r="AK77" s="1306"/>
      <c r="AL77" s="1306"/>
      <c r="AM77" s="1306"/>
      <c r="AN77" s="1306"/>
      <c r="AO77" s="1306"/>
      <c r="AP77" s="1306"/>
      <c r="AQ77" s="1306"/>
      <c r="AR77" s="1306"/>
      <c r="AS77" s="1306"/>
      <c r="AT77" s="1306"/>
      <c r="AU77" s="1306"/>
      <c r="AV77" s="1306"/>
      <c r="AW77" s="1306"/>
      <c r="AX77" s="1306"/>
      <c r="AY77" s="1306"/>
      <c r="AZ77" s="1306"/>
      <c r="BA77" s="1306"/>
      <c r="BB77" s="466"/>
      <c r="BC77" s="466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8"/>
      <c r="GJ77" s="258"/>
      <c r="GK77" s="258"/>
      <c r="GL77" s="258"/>
      <c r="GM77" s="258"/>
      <c r="GN77" s="258"/>
      <c r="GO77" s="258"/>
      <c r="GP77" s="258"/>
      <c r="GQ77" s="258"/>
      <c r="GR77" s="258"/>
      <c r="GS77" s="258"/>
      <c r="GT77" s="258"/>
      <c r="GU77" s="258"/>
      <c r="GV77" s="258"/>
      <c r="GW77" s="258"/>
      <c r="GX77" s="258"/>
      <c r="GY77" s="258"/>
      <c r="GZ77" s="258"/>
      <c r="HA77" s="258"/>
      <c r="HB77" s="258"/>
      <c r="HC77" s="258"/>
      <c r="HD77" s="258"/>
      <c r="HE77" s="258"/>
      <c r="HF77" s="258"/>
      <c r="HG77" s="258"/>
      <c r="HH77" s="258"/>
      <c r="HI77" s="258"/>
      <c r="HJ77" s="258"/>
      <c r="HK77" s="258"/>
      <c r="HL77" s="258"/>
      <c r="HM77" s="258"/>
      <c r="HN77" s="258"/>
      <c r="HO77" s="258"/>
      <c r="HP77" s="258"/>
      <c r="HQ77" s="258"/>
      <c r="HR77" s="258"/>
      <c r="HS77" s="258"/>
      <c r="HT77" s="258"/>
      <c r="HU77" s="258"/>
      <c r="HV77" s="258"/>
      <c r="HW77" s="258"/>
      <c r="HX77" s="258"/>
      <c r="HY77" s="258"/>
      <c r="HZ77" s="258"/>
      <c r="IA77" s="258"/>
      <c r="IB77" s="258"/>
      <c r="IC77" s="258"/>
      <c r="ID77" s="258"/>
      <c r="IE77" s="258"/>
      <c r="IF77" s="258"/>
      <c r="IG77" s="258"/>
      <c r="IH77" s="258"/>
      <c r="II77" s="258"/>
      <c r="IJ77" s="258"/>
      <c r="IK77" s="258"/>
      <c r="IL77" s="258"/>
      <c r="IM77" s="258"/>
      <c r="IN77" s="258"/>
      <c r="IO77" s="258"/>
      <c r="IP77" s="258"/>
      <c r="IQ77" s="258"/>
      <c r="IR77" s="258"/>
      <c r="IS77" s="258"/>
      <c r="IT77" s="258"/>
      <c r="IU77" s="258"/>
      <c r="IV77" s="258"/>
    </row>
    <row r="78" spans="1:256" s="258" customFormat="1" ht="30.75" customHeight="1" thickBot="1" x14ac:dyDescent="0.9"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1307" t="s">
        <v>311</v>
      </c>
      <c r="V78" s="1307"/>
      <c r="W78" s="1307"/>
      <c r="X78" s="1307"/>
      <c r="Y78" s="456"/>
      <c r="Z78" s="456"/>
      <c r="AA78" s="456"/>
      <c r="AB78" s="457"/>
      <c r="AC78" s="457"/>
      <c r="AD78" s="457"/>
      <c r="AE78" s="457"/>
      <c r="AF78" s="457"/>
      <c r="AG78" s="1306"/>
      <c r="AH78" s="1306"/>
      <c r="AI78" s="1306"/>
      <c r="AJ78" s="1306"/>
      <c r="AK78" s="1306"/>
      <c r="AL78" s="1306"/>
      <c r="AM78" s="1306"/>
      <c r="AN78" s="1306"/>
      <c r="AO78" s="1306"/>
      <c r="AP78" s="1306"/>
      <c r="AQ78" s="1306"/>
      <c r="AR78" s="1306"/>
      <c r="AS78" s="1306"/>
      <c r="AT78" s="1306"/>
      <c r="AU78" s="1306"/>
      <c r="AV78" s="1306"/>
      <c r="AW78" s="1306"/>
      <c r="AX78" s="1306"/>
      <c r="AY78" s="1306"/>
      <c r="AZ78" s="1306"/>
      <c r="BA78" s="1306"/>
    </row>
    <row r="79" spans="1:256" s="258" customFormat="1" ht="40" customHeight="1" thickBot="1" x14ac:dyDescent="1.1000000000000001">
      <c r="B79" s="458" t="s">
        <v>181</v>
      </c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1181" t="s">
        <v>182</v>
      </c>
      <c r="U79" s="1182"/>
      <c r="V79" s="1182"/>
      <c r="W79" s="1182"/>
      <c r="X79" s="1182"/>
      <c r="Y79" s="1182"/>
      <c r="Z79" s="1182"/>
      <c r="AA79" s="1182"/>
      <c r="AB79" s="1182"/>
      <c r="AC79" s="1182"/>
      <c r="AD79" s="1183"/>
      <c r="AE79" s="1181" t="s">
        <v>183</v>
      </c>
      <c r="AF79" s="1182"/>
      <c r="AG79" s="1182"/>
      <c r="AH79" s="1182"/>
      <c r="AI79" s="1182"/>
      <c r="AJ79" s="1182"/>
      <c r="AK79" s="1182"/>
      <c r="AL79" s="1182"/>
      <c r="AM79" s="1182"/>
      <c r="AN79" s="1182"/>
      <c r="AO79" s="1182"/>
      <c r="AP79" s="1182"/>
      <c r="AQ79" s="1182"/>
      <c r="AR79" s="1182"/>
      <c r="AS79" s="1182"/>
      <c r="AT79" s="1182"/>
      <c r="AU79" s="1182"/>
      <c r="AV79" s="1182"/>
      <c r="AW79" s="1182"/>
      <c r="AX79" s="1182"/>
      <c r="AY79" s="1182"/>
      <c r="AZ79" s="1182"/>
      <c r="BA79" s="1182"/>
      <c r="BB79" s="1182"/>
      <c r="BC79" s="1182"/>
      <c r="BD79" s="1182"/>
      <c r="BE79" s="1183"/>
    </row>
    <row r="80" spans="1:256" s="258" customFormat="1" ht="40" customHeight="1" x14ac:dyDescent="1.05">
      <c r="B80" s="460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2"/>
      <c r="AS80" s="462"/>
      <c r="AT80" s="462"/>
      <c r="AU80" s="462"/>
      <c r="AV80" s="462"/>
      <c r="AW80" s="462"/>
      <c r="AX80" s="462"/>
      <c r="AY80" s="462"/>
      <c r="AZ80" s="462"/>
      <c r="BA80" s="462"/>
      <c r="BB80" s="462"/>
      <c r="BC80" s="462"/>
      <c r="BD80" s="462"/>
      <c r="BE80" s="462"/>
    </row>
    <row r="81" spans="2:58" s="258" customFormat="1" ht="33.75" customHeight="1" x14ac:dyDescent="0.45"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V81" s="463"/>
      <c r="W81" s="463"/>
      <c r="X81" s="463"/>
      <c r="Y81" s="464"/>
      <c r="Z81" s="464"/>
      <c r="AA81" s="464"/>
      <c r="AB81" s="464"/>
      <c r="AC81" s="464"/>
      <c r="AD81" s="464"/>
      <c r="AE81" s="464"/>
      <c r="AF81" s="1184" t="s">
        <v>184</v>
      </c>
      <c r="AG81" s="1184"/>
      <c r="AH81" s="1184"/>
      <c r="AI81" s="1184"/>
      <c r="AJ81" s="1184"/>
      <c r="AK81" s="1184"/>
      <c r="AL81" s="1184"/>
      <c r="AM81" s="1184"/>
      <c r="AN81" s="1184"/>
      <c r="AO81" s="1184"/>
      <c r="AP81" s="1184"/>
      <c r="AQ81" s="1184"/>
      <c r="AR81" s="1184"/>
      <c r="AS81" s="1184"/>
      <c r="AT81" s="1184"/>
      <c r="AU81" s="1184"/>
      <c r="AV81" s="1184"/>
      <c r="AW81" s="1184"/>
      <c r="AX81" s="1184"/>
      <c r="AY81" s="1184"/>
      <c r="AZ81" s="1184"/>
      <c r="BA81" s="1184"/>
      <c r="BB81" s="1184"/>
      <c r="BC81" s="1184"/>
      <c r="BD81" s="465"/>
    </row>
    <row r="82" spans="2:58" s="466" customFormat="1" ht="66.75" customHeight="1" x14ac:dyDescent="1.05">
      <c r="U82" s="467"/>
      <c r="V82" s="790" t="s">
        <v>110</v>
      </c>
      <c r="W82" s="469"/>
      <c r="X82" s="470"/>
      <c r="Y82" s="471"/>
      <c r="Z82" s="471"/>
      <c r="AA82" s="472" t="s">
        <v>111</v>
      </c>
      <c r="AB82" s="473"/>
      <c r="AC82" s="472"/>
      <c r="AD82" s="474" t="s">
        <v>109</v>
      </c>
      <c r="AE82" s="613"/>
      <c r="AF82" s="476"/>
      <c r="AH82" s="477"/>
      <c r="AI82" s="477"/>
      <c r="AJ82" s="1303" t="s">
        <v>187</v>
      </c>
      <c r="AK82" s="1303"/>
      <c r="AL82" s="1303"/>
      <c r="AM82" s="1303"/>
      <c r="AN82" s="1303"/>
      <c r="AO82" s="1303"/>
      <c r="AP82" s="1303"/>
      <c r="AQ82" s="1303"/>
      <c r="AR82" s="470"/>
      <c r="AS82" s="470"/>
      <c r="AT82" s="471"/>
      <c r="AU82" s="472" t="s">
        <v>312</v>
      </c>
      <c r="AV82" s="472"/>
      <c r="AW82" s="472"/>
      <c r="AX82" s="475"/>
      <c r="AY82" s="472"/>
      <c r="AZ82" s="474" t="s">
        <v>109</v>
      </c>
      <c r="BA82" s="478"/>
    </row>
    <row r="83" spans="2:58" s="258" customFormat="1" ht="24.75" customHeight="1" x14ac:dyDescent="0.85">
      <c r="U83" s="479"/>
      <c r="V83" s="480"/>
      <c r="W83" s="469"/>
      <c r="X83" s="481"/>
      <c r="Y83" s="482"/>
      <c r="Z83" s="482"/>
      <c r="AA83" s="476"/>
      <c r="AB83" s="483"/>
      <c r="AC83" s="484"/>
      <c r="AD83" s="476"/>
      <c r="AE83" s="485"/>
      <c r="AF83" s="476"/>
      <c r="AH83" s="464"/>
      <c r="AI83" s="464"/>
      <c r="AJ83" s="464"/>
      <c r="AK83" s="466"/>
      <c r="AL83" s="466"/>
      <c r="AM83" s="466"/>
      <c r="AN83" s="464"/>
      <c r="AO83" s="486"/>
      <c r="AP83" s="469"/>
      <c r="AQ83" s="469"/>
      <c r="AR83" s="487"/>
      <c r="AS83" s="487"/>
      <c r="AT83" s="482"/>
      <c r="AU83" s="476"/>
      <c r="AV83" s="484"/>
      <c r="AW83" s="484"/>
      <c r="AX83" s="485"/>
      <c r="AY83" s="484"/>
      <c r="AZ83" s="476"/>
    </row>
    <row r="84" spans="2:58" s="488" customFormat="1" ht="39.75" customHeight="1" x14ac:dyDescent="0.55000000000000004">
      <c r="B84" s="1186" t="s">
        <v>189</v>
      </c>
      <c r="C84" s="1186"/>
      <c r="D84" s="1186"/>
      <c r="E84" s="1186"/>
      <c r="F84" s="1186"/>
      <c r="G84" s="1186"/>
      <c r="H84" s="1186"/>
      <c r="I84" s="1186"/>
      <c r="J84" s="1186"/>
      <c r="K84" s="1186"/>
      <c r="L84" s="1186"/>
      <c r="M84" s="1186"/>
      <c r="N84" s="1186"/>
      <c r="O84" s="1186"/>
      <c r="P84" s="1186"/>
      <c r="Q84" s="1186"/>
      <c r="R84" s="1186"/>
      <c r="S84" s="1186"/>
      <c r="T84" s="1186"/>
      <c r="U84" s="1186"/>
      <c r="V84" s="1186"/>
      <c r="W84" s="1186"/>
      <c r="X84" s="1186"/>
      <c r="Y84" s="1186"/>
      <c r="Z84" s="1186"/>
      <c r="AA84" s="1186"/>
      <c r="AB84" s="1186"/>
      <c r="AC84" s="1186"/>
      <c r="AE84" s="489"/>
      <c r="AF84" s="489"/>
      <c r="AH84" s="490"/>
      <c r="AI84" s="490"/>
      <c r="AJ84" s="490"/>
      <c r="AK84" s="490"/>
      <c r="AL84" s="490"/>
      <c r="AM84" s="490"/>
      <c r="AN84" s="490"/>
      <c r="AO84" s="489"/>
      <c r="AP84" s="491"/>
      <c r="AQ84" s="489"/>
      <c r="AS84" s="492"/>
      <c r="AU84" s="493"/>
      <c r="AW84" s="489"/>
      <c r="AX84" s="489"/>
      <c r="AY84" s="489"/>
      <c r="AZ84" s="489"/>
    </row>
    <row r="85" spans="2:58" s="258" customFormat="1" ht="14.25" customHeight="1" x14ac:dyDescent="0.45">
      <c r="V85" s="466"/>
      <c r="W85" s="466"/>
      <c r="X85" s="466"/>
      <c r="Y85" s="494"/>
      <c r="Z85" s="494"/>
      <c r="AA85" s="494"/>
      <c r="AB85" s="494"/>
      <c r="AC85" s="494"/>
      <c r="AD85" s="494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466"/>
      <c r="AT85" s="466"/>
      <c r="AU85" s="466"/>
      <c r="AV85" s="466"/>
      <c r="AW85" s="466"/>
      <c r="AX85" s="466"/>
      <c r="AY85" s="466"/>
      <c r="AZ85" s="466"/>
      <c r="BA85" s="466"/>
    </row>
    <row r="86" spans="2:58" s="258" customFormat="1" ht="60" customHeight="1" x14ac:dyDescent="1.9">
      <c r="B86" s="1187" t="s">
        <v>190</v>
      </c>
      <c r="C86" s="1188"/>
      <c r="D86" s="1188"/>
      <c r="E86" s="1188"/>
      <c r="F86" s="1188"/>
      <c r="G86" s="1188"/>
      <c r="H86" s="1188"/>
      <c r="I86" s="1188"/>
      <c r="J86" s="1188"/>
      <c r="K86" s="1188"/>
      <c r="L86" s="1188"/>
      <c r="M86" s="1188"/>
      <c r="N86" s="1188"/>
      <c r="O86" s="1188"/>
      <c r="P86" s="1188"/>
      <c r="Q86" s="1188"/>
      <c r="R86" s="1188"/>
      <c r="S86" s="1188"/>
      <c r="T86" s="1188"/>
      <c r="U86" s="1188"/>
      <c r="V86" s="1188"/>
      <c r="W86" s="1188"/>
      <c r="X86" s="1188"/>
      <c r="Y86" s="1188"/>
      <c r="Z86" s="1188"/>
      <c r="AA86" s="1188"/>
      <c r="AB86" s="1188"/>
      <c r="AC86" s="1188"/>
      <c r="AD86" s="494"/>
      <c r="AE86" s="464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466"/>
      <c r="AT86" s="495"/>
      <c r="AU86" s="495"/>
      <c r="AV86" s="495"/>
      <c r="AW86" s="495"/>
      <c r="AX86" s="495"/>
      <c r="AY86" s="495"/>
      <c r="AZ86" s="466"/>
      <c r="BA86" s="466"/>
      <c r="BF86" s="258" t="s">
        <v>191</v>
      </c>
    </row>
    <row r="87" spans="2:58" ht="90" customHeight="1" x14ac:dyDescent="0.45"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</row>
    <row r="90" spans="2:58" ht="81.75" customHeight="1" x14ac:dyDescent="0.4"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</row>
  </sheetData>
  <mergeCells count="224">
    <mergeCell ref="B1:BA1"/>
    <mergeCell ref="B2:BA2"/>
    <mergeCell ref="B3:BA3"/>
    <mergeCell ref="T4:U4"/>
    <mergeCell ref="X4:AO4"/>
    <mergeCell ref="B5:V5"/>
    <mergeCell ref="X5:AQ5"/>
    <mergeCell ref="AZ5:BC5"/>
    <mergeCell ref="AZ8:BE8"/>
    <mergeCell ref="W9:Z9"/>
    <mergeCell ref="AE9:AS9"/>
    <mergeCell ref="W6:AB6"/>
    <mergeCell ref="AD6:AS6"/>
    <mergeCell ref="AZ6:BC6"/>
    <mergeCell ref="A7:V7"/>
    <mergeCell ref="W7:AC7"/>
    <mergeCell ref="AE7:AS7"/>
    <mergeCell ref="AZ7:BD7"/>
    <mergeCell ref="B11:B17"/>
    <mergeCell ref="T11:V17"/>
    <mergeCell ref="W11:AD17"/>
    <mergeCell ref="AE11:AF13"/>
    <mergeCell ref="AG11:AN13"/>
    <mergeCell ref="AO11:AO17"/>
    <mergeCell ref="T8:V8"/>
    <mergeCell ref="W8:AC8"/>
    <mergeCell ref="AD8:AS8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K15:BK17"/>
    <mergeCell ref="AX16:AX17"/>
    <mergeCell ref="AY16:BA16"/>
    <mergeCell ref="BB16:BB17"/>
    <mergeCell ref="BC16:BE16"/>
    <mergeCell ref="T18:V18"/>
    <mergeCell ref="W18:AD18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B23:AD23"/>
    <mergeCell ref="B24:BE24"/>
    <mergeCell ref="T25:AC25"/>
    <mergeCell ref="T26:U26"/>
    <mergeCell ref="W26:AC26"/>
    <mergeCell ref="T27:U27"/>
    <mergeCell ref="W27:AC27"/>
    <mergeCell ref="B19:BE19"/>
    <mergeCell ref="BI19:BI21"/>
    <mergeCell ref="B20:BE20"/>
    <mergeCell ref="T21:V21"/>
    <mergeCell ref="W21:AD21"/>
    <mergeCell ref="T22:V22"/>
    <mergeCell ref="W22:AD22"/>
    <mergeCell ref="T33:V33"/>
    <mergeCell ref="W33:AC33"/>
    <mergeCell ref="T34:AC34"/>
    <mergeCell ref="B35:BE36"/>
    <mergeCell ref="B37:BE37"/>
    <mergeCell ref="T38:U38"/>
    <mergeCell ref="W38:AC38"/>
    <mergeCell ref="B28:AD28"/>
    <mergeCell ref="B29:AD29"/>
    <mergeCell ref="B30:BE30"/>
    <mergeCell ref="B31:BE31"/>
    <mergeCell ref="T32:V32"/>
    <mergeCell ref="W32:AD32"/>
    <mergeCell ref="T42:U42"/>
    <mergeCell ref="W42:AC42"/>
    <mergeCell ref="T43:U43"/>
    <mergeCell ref="W43:AC43"/>
    <mergeCell ref="T44:U44"/>
    <mergeCell ref="W44:AC44"/>
    <mergeCell ref="T39:U39"/>
    <mergeCell ref="W39:AC39"/>
    <mergeCell ref="T40:U40"/>
    <mergeCell ref="W40:AC40"/>
    <mergeCell ref="T41:U41"/>
    <mergeCell ref="W41:AC41"/>
    <mergeCell ref="T45:U45"/>
    <mergeCell ref="W45:AC45"/>
    <mergeCell ref="T46:AC46"/>
    <mergeCell ref="B47:AD47"/>
    <mergeCell ref="B48:AD48"/>
    <mergeCell ref="B49:B56"/>
    <mergeCell ref="U49:V49"/>
    <mergeCell ref="AB49:AD56"/>
    <mergeCell ref="U51:V51"/>
    <mergeCell ref="T53:U53"/>
    <mergeCell ref="AE51:AO51"/>
    <mergeCell ref="AX51:BA51"/>
    <mergeCell ref="BB51:BE51"/>
    <mergeCell ref="U52:V52"/>
    <mergeCell ref="AE52:AO52"/>
    <mergeCell ref="AX52:BA52"/>
    <mergeCell ref="BB52:BE52"/>
    <mergeCell ref="AE49:AO49"/>
    <mergeCell ref="AX49:BA49"/>
    <mergeCell ref="BB49:BE49"/>
    <mergeCell ref="U50:V50"/>
    <mergeCell ref="AE50:AO50"/>
    <mergeCell ref="AX50:BA50"/>
    <mergeCell ref="BB50:BE50"/>
    <mergeCell ref="BB55:BE55"/>
    <mergeCell ref="T56:V56"/>
    <mergeCell ref="AE56:AO56"/>
    <mergeCell ref="AX56:BA56"/>
    <mergeCell ref="BB56:BE56"/>
    <mergeCell ref="AE53:AO53"/>
    <mergeCell ref="AX53:BA53"/>
    <mergeCell ref="BB53:BE53"/>
    <mergeCell ref="T54:U54"/>
    <mergeCell ref="AE54:AO54"/>
    <mergeCell ref="AX54:BA54"/>
    <mergeCell ref="BB54:BE54"/>
    <mergeCell ref="B58:Z58"/>
    <mergeCell ref="AB58:AY58"/>
    <mergeCell ref="T59:U59"/>
    <mergeCell ref="W59:X59"/>
    <mergeCell ref="Y59:Z59"/>
    <mergeCell ref="AC59:AS59"/>
    <mergeCell ref="AT59:AY59"/>
    <mergeCell ref="AE55:AO55"/>
    <mergeCell ref="AX55:BA55"/>
    <mergeCell ref="T60:U60"/>
    <mergeCell ref="W60:X60"/>
    <mergeCell ref="Y60:Z60"/>
    <mergeCell ref="AC60:AS60"/>
    <mergeCell ref="AT60:AY60"/>
    <mergeCell ref="T61:U61"/>
    <mergeCell ref="W61:X61"/>
    <mergeCell ref="Y61:Z61"/>
    <mergeCell ref="AC61:AS61"/>
    <mergeCell ref="AT61:AY61"/>
    <mergeCell ref="T62:BC62"/>
    <mergeCell ref="B64:T66"/>
    <mergeCell ref="U64:U66"/>
    <mergeCell ref="V64:X66"/>
    <mergeCell ref="Y64:Z65"/>
    <mergeCell ref="AA64:AB65"/>
    <mergeCell ref="AE64:AH66"/>
    <mergeCell ref="AK64:AN66"/>
    <mergeCell ref="AO64:AP66"/>
    <mergeCell ref="AQ64:AV66"/>
    <mergeCell ref="AW64:AX65"/>
    <mergeCell ref="AY64:AZ65"/>
    <mergeCell ref="BA64:BA65"/>
    <mergeCell ref="B67:T69"/>
    <mergeCell ref="U67:U69"/>
    <mergeCell ref="V67:X69"/>
    <mergeCell ref="Y67:Y69"/>
    <mergeCell ref="Z67:Z69"/>
    <mergeCell ref="AA67:AA69"/>
    <mergeCell ref="AB67:AB69"/>
    <mergeCell ref="AB70:AB71"/>
    <mergeCell ref="AO70:AP70"/>
    <mergeCell ref="AQ70:AV70"/>
    <mergeCell ref="AO71:AP71"/>
    <mergeCell ref="AQ71:AV71"/>
    <mergeCell ref="B72:T74"/>
    <mergeCell ref="U72:U74"/>
    <mergeCell ref="V72:X74"/>
    <mergeCell ref="Y72:Y74"/>
    <mergeCell ref="Z72:Z74"/>
    <mergeCell ref="B70:T71"/>
    <mergeCell ref="U70:U71"/>
    <mergeCell ref="V70:X71"/>
    <mergeCell ref="Y70:Y71"/>
    <mergeCell ref="Z70:Z71"/>
    <mergeCell ref="AA70:AA71"/>
    <mergeCell ref="AE67:AH71"/>
    <mergeCell ref="AK67:AN71"/>
    <mergeCell ref="AO67:AP67"/>
    <mergeCell ref="AQ67:AV67"/>
    <mergeCell ref="AO68:AP68"/>
    <mergeCell ref="AQ68:AV68"/>
    <mergeCell ref="AO69:AP69"/>
    <mergeCell ref="AQ69:AV69"/>
    <mergeCell ref="AO74:AP74"/>
    <mergeCell ref="AQ74:AV74"/>
    <mergeCell ref="B75:T75"/>
    <mergeCell ref="V75:X75"/>
    <mergeCell ref="AO75:AP75"/>
    <mergeCell ref="AQ75:AV75"/>
    <mergeCell ref="AA72:AA74"/>
    <mergeCell ref="AB72:AB74"/>
    <mergeCell ref="AE72:AH73"/>
    <mergeCell ref="AK72:AN73"/>
    <mergeCell ref="AO72:AP72"/>
    <mergeCell ref="AQ72:AV72"/>
    <mergeCell ref="AO73:AP73"/>
    <mergeCell ref="AQ73:AV73"/>
    <mergeCell ref="AE74:AH75"/>
    <mergeCell ref="AK74:AN75"/>
    <mergeCell ref="T79:AD79"/>
    <mergeCell ref="AE79:BE79"/>
    <mergeCell ref="AF81:BC81"/>
    <mergeCell ref="AJ82:AQ82"/>
    <mergeCell ref="B84:AC84"/>
    <mergeCell ref="B86:AC86"/>
    <mergeCell ref="X76:Z76"/>
    <mergeCell ref="AU76:AW76"/>
    <mergeCell ref="AX76:AZ76"/>
    <mergeCell ref="AG77:BA77"/>
    <mergeCell ref="U78:X78"/>
    <mergeCell ref="AG78:BA7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72"/>
  <sheetViews>
    <sheetView topLeftCell="B16" zoomScale="40" zoomScaleNormal="40" workbookViewId="0">
      <selection activeCell="AD6" sqref="AD6:AS6"/>
    </sheetView>
  </sheetViews>
  <sheetFormatPr defaultColWidth="9.62890625" defaultRowHeight="12.3" x14ac:dyDescent="0.4"/>
  <cols>
    <col min="1" max="1" width="22.20703125" style="223" customWidth="1"/>
    <col min="2" max="2" width="12.578125" style="223" customWidth="1"/>
    <col min="3" max="19" width="5.9453125" style="223" hidden="1" customWidth="1"/>
    <col min="20" max="20" width="39.9453125" style="223" customWidth="1"/>
    <col min="21" max="21" width="62.3671875" style="232" customWidth="1"/>
    <col min="22" max="22" width="25.3125" style="233" customWidth="1"/>
    <col min="23" max="23" width="12.05078125" style="496" customWidth="1"/>
    <col min="24" max="24" width="24.3671875" style="247" customWidth="1"/>
    <col min="25" max="27" width="12.05078125" style="247" customWidth="1"/>
    <col min="28" max="28" width="15.83984375" style="247" customWidth="1"/>
    <col min="29" max="29" width="11.5234375" style="247" customWidth="1"/>
    <col min="30" max="30" width="12.05078125" style="249" hidden="1" customWidth="1"/>
    <col min="31" max="31" width="18" style="249" customWidth="1"/>
    <col min="32" max="32" width="16.62890625" style="249" customWidth="1"/>
    <col min="33" max="33" width="15.83984375" style="249" customWidth="1"/>
    <col min="34" max="34" width="15.578125" style="249" customWidth="1"/>
    <col min="35" max="35" width="10.15625" style="249" customWidth="1"/>
    <col min="36" max="36" width="14.3671875" style="249" customWidth="1"/>
    <col min="37" max="37" width="16.1015625" style="249" customWidth="1"/>
    <col min="38" max="39" width="12.83984375" style="249" customWidth="1"/>
    <col min="40" max="40" width="14.89453125" style="249" customWidth="1"/>
    <col min="41" max="41" width="14.62890625" style="249" customWidth="1"/>
    <col min="42" max="42" width="10.15625" style="223" customWidth="1"/>
    <col min="43" max="43" width="11.20703125" style="223" customWidth="1"/>
    <col min="44" max="49" width="10.15625" style="223" customWidth="1"/>
    <col min="50" max="50" width="15.5234375" style="223" customWidth="1"/>
    <col min="51" max="51" width="11.20703125" style="223" customWidth="1"/>
    <col min="52" max="52" width="13.7890625" style="223" customWidth="1"/>
    <col min="53" max="53" width="10.15625" style="223" customWidth="1"/>
    <col min="54" max="54" width="18.41796875" style="223" customWidth="1"/>
    <col min="55" max="55" width="12.734375" style="223" customWidth="1"/>
    <col min="56" max="56" width="10.15625" style="223" customWidth="1"/>
    <col min="57" max="57" width="9.62890625" style="223" customWidth="1"/>
    <col min="58" max="58" width="7.83984375" style="223" customWidth="1"/>
    <col min="59" max="59" width="9.62890625" style="223" customWidth="1"/>
    <col min="60" max="60" width="1.1015625" style="223" customWidth="1"/>
    <col min="61" max="256" width="9.62890625" style="223"/>
    <col min="257" max="257" width="22.20703125" style="223" customWidth="1"/>
    <col min="258" max="258" width="12.578125" style="223" customWidth="1"/>
    <col min="259" max="275" width="0" style="223" hidden="1" customWidth="1"/>
    <col min="276" max="276" width="39.9453125" style="223" customWidth="1"/>
    <col min="277" max="277" width="62.3671875" style="223" customWidth="1"/>
    <col min="278" max="278" width="25.3125" style="223" customWidth="1"/>
    <col min="279" max="279" width="12.05078125" style="223" customWidth="1"/>
    <col min="280" max="280" width="24.3671875" style="223" customWidth="1"/>
    <col min="281" max="283" width="12.05078125" style="223" customWidth="1"/>
    <col min="284" max="284" width="15.83984375" style="223" customWidth="1"/>
    <col min="285" max="285" width="11.5234375" style="223" customWidth="1"/>
    <col min="286" max="286" width="0" style="223" hidden="1" customWidth="1"/>
    <col min="287" max="287" width="18" style="223" customWidth="1"/>
    <col min="288" max="288" width="16.62890625" style="223" customWidth="1"/>
    <col min="289" max="289" width="15.83984375" style="223" customWidth="1"/>
    <col min="290" max="290" width="15.578125" style="223" customWidth="1"/>
    <col min="291" max="291" width="10.15625" style="223" customWidth="1"/>
    <col min="292" max="292" width="14.3671875" style="223" customWidth="1"/>
    <col min="293" max="293" width="16.1015625" style="223" customWidth="1"/>
    <col min="294" max="295" width="12.83984375" style="223" customWidth="1"/>
    <col min="296" max="296" width="14.89453125" style="223" customWidth="1"/>
    <col min="297" max="297" width="14.62890625" style="223" customWidth="1"/>
    <col min="298" max="298" width="10.15625" style="223" customWidth="1"/>
    <col min="299" max="299" width="11.20703125" style="223" customWidth="1"/>
    <col min="300" max="305" width="10.15625" style="223" customWidth="1"/>
    <col min="306" max="306" width="15.5234375" style="223" customWidth="1"/>
    <col min="307" max="307" width="11.20703125" style="223" customWidth="1"/>
    <col min="308" max="308" width="13.7890625" style="223" customWidth="1"/>
    <col min="309" max="309" width="10.15625" style="223" customWidth="1"/>
    <col min="310" max="310" width="18.41796875" style="223" customWidth="1"/>
    <col min="311" max="311" width="12.734375" style="223" customWidth="1"/>
    <col min="312" max="312" width="10.15625" style="223" customWidth="1"/>
    <col min="313" max="313" width="9.62890625" style="223" customWidth="1"/>
    <col min="314" max="314" width="7.83984375" style="223" customWidth="1"/>
    <col min="315" max="315" width="9.62890625" style="223" customWidth="1"/>
    <col min="316" max="316" width="1.1015625" style="223" customWidth="1"/>
    <col min="317" max="512" width="9.62890625" style="223"/>
    <col min="513" max="513" width="22.20703125" style="223" customWidth="1"/>
    <col min="514" max="514" width="12.578125" style="223" customWidth="1"/>
    <col min="515" max="531" width="0" style="223" hidden="1" customWidth="1"/>
    <col min="532" max="532" width="39.9453125" style="223" customWidth="1"/>
    <col min="533" max="533" width="62.3671875" style="223" customWidth="1"/>
    <col min="534" max="534" width="25.3125" style="223" customWidth="1"/>
    <col min="535" max="535" width="12.05078125" style="223" customWidth="1"/>
    <col min="536" max="536" width="24.3671875" style="223" customWidth="1"/>
    <col min="537" max="539" width="12.05078125" style="223" customWidth="1"/>
    <col min="540" max="540" width="15.83984375" style="223" customWidth="1"/>
    <col min="541" max="541" width="11.5234375" style="223" customWidth="1"/>
    <col min="542" max="542" width="0" style="223" hidden="1" customWidth="1"/>
    <col min="543" max="543" width="18" style="223" customWidth="1"/>
    <col min="544" max="544" width="16.62890625" style="223" customWidth="1"/>
    <col min="545" max="545" width="15.83984375" style="223" customWidth="1"/>
    <col min="546" max="546" width="15.578125" style="223" customWidth="1"/>
    <col min="547" max="547" width="10.15625" style="223" customWidth="1"/>
    <col min="548" max="548" width="14.3671875" style="223" customWidth="1"/>
    <col min="549" max="549" width="16.1015625" style="223" customWidth="1"/>
    <col min="550" max="551" width="12.83984375" style="223" customWidth="1"/>
    <col min="552" max="552" width="14.89453125" style="223" customWidth="1"/>
    <col min="553" max="553" width="14.62890625" style="223" customWidth="1"/>
    <col min="554" max="554" width="10.15625" style="223" customWidth="1"/>
    <col min="555" max="555" width="11.20703125" style="223" customWidth="1"/>
    <col min="556" max="561" width="10.15625" style="223" customWidth="1"/>
    <col min="562" max="562" width="15.5234375" style="223" customWidth="1"/>
    <col min="563" max="563" width="11.20703125" style="223" customWidth="1"/>
    <col min="564" max="564" width="13.7890625" style="223" customWidth="1"/>
    <col min="565" max="565" width="10.15625" style="223" customWidth="1"/>
    <col min="566" max="566" width="18.41796875" style="223" customWidth="1"/>
    <col min="567" max="567" width="12.734375" style="223" customWidth="1"/>
    <col min="568" max="568" width="10.15625" style="223" customWidth="1"/>
    <col min="569" max="569" width="9.62890625" style="223" customWidth="1"/>
    <col min="570" max="570" width="7.83984375" style="223" customWidth="1"/>
    <col min="571" max="571" width="9.62890625" style="223" customWidth="1"/>
    <col min="572" max="572" width="1.1015625" style="223" customWidth="1"/>
    <col min="573" max="768" width="9.62890625" style="223"/>
    <col min="769" max="769" width="22.20703125" style="223" customWidth="1"/>
    <col min="770" max="770" width="12.578125" style="223" customWidth="1"/>
    <col min="771" max="787" width="0" style="223" hidden="1" customWidth="1"/>
    <col min="788" max="788" width="39.9453125" style="223" customWidth="1"/>
    <col min="789" max="789" width="62.3671875" style="223" customWidth="1"/>
    <col min="790" max="790" width="25.3125" style="223" customWidth="1"/>
    <col min="791" max="791" width="12.05078125" style="223" customWidth="1"/>
    <col min="792" max="792" width="24.3671875" style="223" customWidth="1"/>
    <col min="793" max="795" width="12.05078125" style="223" customWidth="1"/>
    <col min="796" max="796" width="15.83984375" style="223" customWidth="1"/>
    <col min="797" max="797" width="11.5234375" style="223" customWidth="1"/>
    <col min="798" max="798" width="0" style="223" hidden="1" customWidth="1"/>
    <col min="799" max="799" width="18" style="223" customWidth="1"/>
    <col min="800" max="800" width="16.62890625" style="223" customWidth="1"/>
    <col min="801" max="801" width="15.83984375" style="223" customWidth="1"/>
    <col min="802" max="802" width="15.578125" style="223" customWidth="1"/>
    <col min="803" max="803" width="10.15625" style="223" customWidth="1"/>
    <col min="804" max="804" width="14.3671875" style="223" customWidth="1"/>
    <col min="805" max="805" width="16.1015625" style="223" customWidth="1"/>
    <col min="806" max="807" width="12.83984375" style="223" customWidth="1"/>
    <col min="808" max="808" width="14.89453125" style="223" customWidth="1"/>
    <col min="809" max="809" width="14.62890625" style="223" customWidth="1"/>
    <col min="810" max="810" width="10.15625" style="223" customWidth="1"/>
    <col min="811" max="811" width="11.20703125" style="223" customWidth="1"/>
    <col min="812" max="817" width="10.15625" style="223" customWidth="1"/>
    <col min="818" max="818" width="15.5234375" style="223" customWidth="1"/>
    <col min="819" max="819" width="11.20703125" style="223" customWidth="1"/>
    <col min="820" max="820" width="13.7890625" style="223" customWidth="1"/>
    <col min="821" max="821" width="10.15625" style="223" customWidth="1"/>
    <col min="822" max="822" width="18.41796875" style="223" customWidth="1"/>
    <col min="823" max="823" width="12.734375" style="223" customWidth="1"/>
    <col min="824" max="824" width="10.15625" style="223" customWidth="1"/>
    <col min="825" max="825" width="9.62890625" style="223" customWidth="1"/>
    <col min="826" max="826" width="7.83984375" style="223" customWidth="1"/>
    <col min="827" max="827" width="9.62890625" style="223" customWidth="1"/>
    <col min="828" max="828" width="1.1015625" style="223" customWidth="1"/>
    <col min="829" max="1024" width="9.62890625" style="223"/>
    <col min="1025" max="1025" width="22.20703125" style="223" customWidth="1"/>
    <col min="1026" max="1026" width="12.578125" style="223" customWidth="1"/>
    <col min="1027" max="1043" width="0" style="223" hidden="1" customWidth="1"/>
    <col min="1044" max="1044" width="39.9453125" style="223" customWidth="1"/>
    <col min="1045" max="1045" width="62.3671875" style="223" customWidth="1"/>
    <col min="1046" max="1046" width="25.3125" style="223" customWidth="1"/>
    <col min="1047" max="1047" width="12.05078125" style="223" customWidth="1"/>
    <col min="1048" max="1048" width="24.3671875" style="223" customWidth="1"/>
    <col min="1049" max="1051" width="12.05078125" style="223" customWidth="1"/>
    <col min="1052" max="1052" width="15.83984375" style="223" customWidth="1"/>
    <col min="1053" max="1053" width="11.5234375" style="223" customWidth="1"/>
    <col min="1054" max="1054" width="0" style="223" hidden="1" customWidth="1"/>
    <col min="1055" max="1055" width="18" style="223" customWidth="1"/>
    <col min="1056" max="1056" width="16.62890625" style="223" customWidth="1"/>
    <col min="1057" max="1057" width="15.83984375" style="223" customWidth="1"/>
    <col min="1058" max="1058" width="15.578125" style="223" customWidth="1"/>
    <col min="1059" max="1059" width="10.15625" style="223" customWidth="1"/>
    <col min="1060" max="1060" width="14.3671875" style="223" customWidth="1"/>
    <col min="1061" max="1061" width="16.1015625" style="223" customWidth="1"/>
    <col min="1062" max="1063" width="12.83984375" style="223" customWidth="1"/>
    <col min="1064" max="1064" width="14.89453125" style="223" customWidth="1"/>
    <col min="1065" max="1065" width="14.62890625" style="223" customWidth="1"/>
    <col min="1066" max="1066" width="10.15625" style="223" customWidth="1"/>
    <col min="1067" max="1067" width="11.20703125" style="223" customWidth="1"/>
    <col min="1068" max="1073" width="10.15625" style="223" customWidth="1"/>
    <col min="1074" max="1074" width="15.5234375" style="223" customWidth="1"/>
    <col min="1075" max="1075" width="11.20703125" style="223" customWidth="1"/>
    <col min="1076" max="1076" width="13.7890625" style="223" customWidth="1"/>
    <col min="1077" max="1077" width="10.15625" style="223" customWidth="1"/>
    <col min="1078" max="1078" width="18.41796875" style="223" customWidth="1"/>
    <col min="1079" max="1079" width="12.734375" style="223" customWidth="1"/>
    <col min="1080" max="1080" width="10.15625" style="223" customWidth="1"/>
    <col min="1081" max="1081" width="9.62890625" style="223" customWidth="1"/>
    <col min="1082" max="1082" width="7.83984375" style="223" customWidth="1"/>
    <col min="1083" max="1083" width="9.62890625" style="223" customWidth="1"/>
    <col min="1084" max="1084" width="1.1015625" style="223" customWidth="1"/>
    <col min="1085" max="1280" width="9.62890625" style="223"/>
    <col min="1281" max="1281" width="22.20703125" style="223" customWidth="1"/>
    <col min="1282" max="1282" width="12.578125" style="223" customWidth="1"/>
    <col min="1283" max="1299" width="0" style="223" hidden="1" customWidth="1"/>
    <col min="1300" max="1300" width="39.9453125" style="223" customWidth="1"/>
    <col min="1301" max="1301" width="62.3671875" style="223" customWidth="1"/>
    <col min="1302" max="1302" width="25.3125" style="223" customWidth="1"/>
    <col min="1303" max="1303" width="12.05078125" style="223" customWidth="1"/>
    <col min="1304" max="1304" width="24.3671875" style="223" customWidth="1"/>
    <col min="1305" max="1307" width="12.05078125" style="223" customWidth="1"/>
    <col min="1308" max="1308" width="15.83984375" style="223" customWidth="1"/>
    <col min="1309" max="1309" width="11.5234375" style="223" customWidth="1"/>
    <col min="1310" max="1310" width="0" style="223" hidden="1" customWidth="1"/>
    <col min="1311" max="1311" width="18" style="223" customWidth="1"/>
    <col min="1312" max="1312" width="16.62890625" style="223" customWidth="1"/>
    <col min="1313" max="1313" width="15.83984375" style="223" customWidth="1"/>
    <col min="1314" max="1314" width="15.578125" style="223" customWidth="1"/>
    <col min="1315" max="1315" width="10.15625" style="223" customWidth="1"/>
    <col min="1316" max="1316" width="14.3671875" style="223" customWidth="1"/>
    <col min="1317" max="1317" width="16.1015625" style="223" customWidth="1"/>
    <col min="1318" max="1319" width="12.83984375" style="223" customWidth="1"/>
    <col min="1320" max="1320" width="14.89453125" style="223" customWidth="1"/>
    <col min="1321" max="1321" width="14.62890625" style="223" customWidth="1"/>
    <col min="1322" max="1322" width="10.15625" style="223" customWidth="1"/>
    <col min="1323" max="1323" width="11.20703125" style="223" customWidth="1"/>
    <col min="1324" max="1329" width="10.15625" style="223" customWidth="1"/>
    <col min="1330" max="1330" width="15.5234375" style="223" customWidth="1"/>
    <col min="1331" max="1331" width="11.20703125" style="223" customWidth="1"/>
    <col min="1332" max="1332" width="13.7890625" style="223" customWidth="1"/>
    <col min="1333" max="1333" width="10.15625" style="223" customWidth="1"/>
    <col min="1334" max="1334" width="18.41796875" style="223" customWidth="1"/>
    <col min="1335" max="1335" width="12.734375" style="223" customWidth="1"/>
    <col min="1336" max="1336" width="10.15625" style="223" customWidth="1"/>
    <col min="1337" max="1337" width="9.62890625" style="223" customWidth="1"/>
    <col min="1338" max="1338" width="7.83984375" style="223" customWidth="1"/>
    <col min="1339" max="1339" width="9.62890625" style="223" customWidth="1"/>
    <col min="1340" max="1340" width="1.1015625" style="223" customWidth="1"/>
    <col min="1341" max="1536" width="9.62890625" style="223"/>
    <col min="1537" max="1537" width="22.20703125" style="223" customWidth="1"/>
    <col min="1538" max="1538" width="12.578125" style="223" customWidth="1"/>
    <col min="1539" max="1555" width="0" style="223" hidden="1" customWidth="1"/>
    <col min="1556" max="1556" width="39.9453125" style="223" customWidth="1"/>
    <col min="1557" max="1557" width="62.3671875" style="223" customWidth="1"/>
    <col min="1558" max="1558" width="25.3125" style="223" customWidth="1"/>
    <col min="1559" max="1559" width="12.05078125" style="223" customWidth="1"/>
    <col min="1560" max="1560" width="24.3671875" style="223" customWidth="1"/>
    <col min="1561" max="1563" width="12.05078125" style="223" customWidth="1"/>
    <col min="1564" max="1564" width="15.83984375" style="223" customWidth="1"/>
    <col min="1565" max="1565" width="11.5234375" style="223" customWidth="1"/>
    <col min="1566" max="1566" width="0" style="223" hidden="1" customWidth="1"/>
    <col min="1567" max="1567" width="18" style="223" customWidth="1"/>
    <col min="1568" max="1568" width="16.62890625" style="223" customWidth="1"/>
    <col min="1569" max="1569" width="15.83984375" style="223" customWidth="1"/>
    <col min="1570" max="1570" width="15.578125" style="223" customWidth="1"/>
    <col min="1571" max="1571" width="10.15625" style="223" customWidth="1"/>
    <col min="1572" max="1572" width="14.3671875" style="223" customWidth="1"/>
    <col min="1573" max="1573" width="16.1015625" style="223" customWidth="1"/>
    <col min="1574" max="1575" width="12.83984375" style="223" customWidth="1"/>
    <col min="1576" max="1576" width="14.89453125" style="223" customWidth="1"/>
    <col min="1577" max="1577" width="14.62890625" style="223" customWidth="1"/>
    <col min="1578" max="1578" width="10.15625" style="223" customWidth="1"/>
    <col min="1579" max="1579" width="11.20703125" style="223" customWidth="1"/>
    <col min="1580" max="1585" width="10.15625" style="223" customWidth="1"/>
    <col min="1586" max="1586" width="15.5234375" style="223" customWidth="1"/>
    <col min="1587" max="1587" width="11.20703125" style="223" customWidth="1"/>
    <col min="1588" max="1588" width="13.7890625" style="223" customWidth="1"/>
    <col min="1589" max="1589" width="10.15625" style="223" customWidth="1"/>
    <col min="1590" max="1590" width="18.41796875" style="223" customWidth="1"/>
    <col min="1591" max="1591" width="12.734375" style="223" customWidth="1"/>
    <col min="1592" max="1592" width="10.15625" style="223" customWidth="1"/>
    <col min="1593" max="1593" width="9.62890625" style="223" customWidth="1"/>
    <col min="1594" max="1594" width="7.83984375" style="223" customWidth="1"/>
    <col min="1595" max="1595" width="9.62890625" style="223" customWidth="1"/>
    <col min="1596" max="1596" width="1.1015625" style="223" customWidth="1"/>
    <col min="1597" max="1792" width="9.62890625" style="223"/>
    <col min="1793" max="1793" width="22.20703125" style="223" customWidth="1"/>
    <col min="1794" max="1794" width="12.578125" style="223" customWidth="1"/>
    <col min="1795" max="1811" width="0" style="223" hidden="1" customWidth="1"/>
    <col min="1812" max="1812" width="39.9453125" style="223" customWidth="1"/>
    <col min="1813" max="1813" width="62.3671875" style="223" customWidth="1"/>
    <col min="1814" max="1814" width="25.3125" style="223" customWidth="1"/>
    <col min="1815" max="1815" width="12.05078125" style="223" customWidth="1"/>
    <col min="1816" max="1816" width="24.3671875" style="223" customWidth="1"/>
    <col min="1817" max="1819" width="12.05078125" style="223" customWidth="1"/>
    <col min="1820" max="1820" width="15.83984375" style="223" customWidth="1"/>
    <col min="1821" max="1821" width="11.5234375" style="223" customWidth="1"/>
    <col min="1822" max="1822" width="0" style="223" hidden="1" customWidth="1"/>
    <col min="1823" max="1823" width="18" style="223" customWidth="1"/>
    <col min="1824" max="1824" width="16.62890625" style="223" customWidth="1"/>
    <col min="1825" max="1825" width="15.83984375" style="223" customWidth="1"/>
    <col min="1826" max="1826" width="15.578125" style="223" customWidth="1"/>
    <col min="1827" max="1827" width="10.15625" style="223" customWidth="1"/>
    <col min="1828" max="1828" width="14.3671875" style="223" customWidth="1"/>
    <col min="1829" max="1829" width="16.1015625" style="223" customWidth="1"/>
    <col min="1830" max="1831" width="12.83984375" style="223" customWidth="1"/>
    <col min="1832" max="1832" width="14.89453125" style="223" customWidth="1"/>
    <col min="1833" max="1833" width="14.62890625" style="223" customWidth="1"/>
    <col min="1834" max="1834" width="10.15625" style="223" customWidth="1"/>
    <col min="1835" max="1835" width="11.20703125" style="223" customWidth="1"/>
    <col min="1836" max="1841" width="10.15625" style="223" customWidth="1"/>
    <col min="1842" max="1842" width="15.5234375" style="223" customWidth="1"/>
    <col min="1843" max="1843" width="11.20703125" style="223" customWidth="1"/>
    <col min="1844" max="1844" width="13.7890625" style="223" customWidth="1"/>
    <col min="1845" max="1845" width="10.15625" style="223" customWidth="1"/>
    <col min="1846" max="1846" width="18.41796875" style="223" customWidth="1"/>
    <col min="1847" max="1847" width="12.734375" style="223" customWidth="1"/>
    <col min="1848" max="1848" width="10.15625" style="223" customWidth="1"/>
    <col min="1849" max="1849" width="9.62890625" style="223" customWidth="1"/>
    <col min="1850" max="1850" width="7.83984375" style="223" customWidth="1"/>
    <col min="1851" max="1851" width="9.62890625" style="223" customWidth="1"/>
    <col min="1852" max="1852" width="1.1015625" style="223" customWidth="1"/>
    <col min="1853" max="2048" width="9.62890625" style="223"/>
    <col min="2049" max="2049" width="22.20703125" style="223" customWidth="1"/>
    <col min="2050" max="2050" width="12.578125" style="223" customWidth="1"/>
    <col min="2051" max="2067" width="0" style="223" hidden="1" customWidth="1"/>
    <col min="2068" max="2068" width="39.9453125" style="223" customWidth="1"/>
    <col min="2069" max="2069" width="62.3671875" style="223" customWidth="1"/>
    <col min="2070" max="2070" width="25.3125" style="223" customWidth="1"/>
    <col min="2071" max="2071" width="12.05078125" style="223" customWidth="1"/>
    <col min="2072" max="2072" width="24.3671875" style="223" customWidth="1"/>
    <col min="2073" max="2075" width="12.05078125" style="223" customWidth="1"/>
    <col min="2076" max="2076" width="15.83984375" style="223" customWidth="1"/>
    <col min="2077" max="2077" width="11.5234375" style="223" customWidth="1"/>
    <col min="2078" max="2078" width="0" style="223" hidden="1" customWidth="1"/>
    <col min="2079" max="2079" width="18" style="223" customWidth="1"/>
    <col min="2080" max="2080" width="16.62890625" style="223" customWidth="1"/>
    <col min="2081" max="2081" width="15.83984375" style="223" customWidth="1"/>
    <col min="2082" max="2082" width="15.578125" style="223" customWidth="1"/>
    <col min="2083" max="2083" width="10.15625" style="223" customWidth="1"/>
    <col min="2084" max="2084" width="14.3671875" style="223" customWidth="1"/>
    <col min="2085" max="2085" width="16.1015625" style="223" customWidth="1"/>
    <col min="2086" max="2087" width="12.83984375" style="223" customWidth="1"/>
    <col min="2088" max="2088" width="14.89453125" style="223" customWidth="1"/>
    <col min="2089" max="2089" width="14.62890625" style="223" customWidth="1"/>
    <col min="2090" max="2090" width="10.15625" style="223" customWidth="1"/>
    <col min="2091" max="2091" width="11.20703125" style="223" customWidth="1"/>
    <col min="2092" max="2097" width="10.15625" style="223" customWidth="1"/>
    <col min="2098" max="2098" width="15.5234375" style="223" customWidth="1"/>
    <col min="2099" max="2099" width="11.20703125" style="223" customWidth="1"/>
    <col min="2100" max="2100" width="13.7890625" style="223" customWidth="1"/>
    <col min="2101" max="2101" width="10.15625" style="223" customWidth="1"/>
    <col min="2102" max="2102" width="18.41796875" style="223" customWidth="1"/>
    <col min="2103" max="2103" width="12.734375" style="223" customWidth="1"/>
    <col min="2104" max="2104" width="10.15625" style="223" customWidth="1"/>
    <col min="2105" max="2105" width="9.62890625" style="223" customWidth="1"/>
    <col min="2106" max="2106" width="7.83984375" style="223" customWidth="1"/>
    <col min="2107" max="2107" width="9.62890625" style="223" customWidth="1"/>
    <col min="2108" max="2108" width="1.1015625" style="223" customWidth="1"/>
    <col min="2109" max="2304" width="9.62890625" style="223"/>
    <col min="2305" max="2305" width="22.20703125" style="223" customWidth="1"/>
    <col min="2306" max="2306" width="12.578125" style="223" customWidth="1"/>
    <col min="2307" max="2323" width="0" style="223" hidden="1" customWidth="1"/>
    <col min="2324" max="2324" width="39.9453125" style="223" customWidth="1"/>
    <col min="2325" max="2325" width="62.3671875" style="223" customWidth="1"/>
    <col min="2326" max="2326" width="25.3125" style="223" customWidth="1"/>
    <col min="2327" max="2327" width="12.05078125" style="223" customWidth="1"/>
    <col min="2328" max="2328" width="24.3671875" style="223" customWidth="1"/>
    <col min="2329" max="2331" width="12.05078125" style="223" customWidth="1"/>
    <col min="2332" max="2332" width="15.83984375" style="223" customWidth="1"/>
    <col min="2333" max="2333" width="11.5234375" style="223" customWidth="1"/>
    <col min="2334" max="2334" width="0" style="223" hidden="1" customWidth="1"/>
    <col min="2335" max="2335" width="18" style="223" customWidth="1"/>
    <col min="2336" max="2336" width="16.62890625" style="223" customWidth="1"/>
    <col min="2337" max="2337" width="15.83984375" style="223" customWidth="1"/>
    <col min="2338" max="2338" width="15.578125" style="223" customWidth="1"/>
    <col min="2339" max="2339" width="10.15625" style="223" customWidth="1"/>
    <col min="2340" max="2340" width="14.3671875" style="223" customWidth="1"/>
    <col min="2341" max="2341" width="16.1015625" style="223" customWidth="1"/>
    <col min="2342" max="2343" width="12.83984375" style="223" customWidth="1"/>
    <col min="2344" max="2344" width="14.89453125" style="223" customWidth="1"/>
    <col min="2345" max="2345" width="14.62890625" style="223" customWidth="1"/>
    <col min="2346" max="2346" width="10.15625" style="223" customWidth="1"/>
    <col min="2347" max="2347" width="11.20703125" style="223" customWidth="1"/>
    <col min="2348" max="2353" width="10.15625" style="223" customWidth="1"/>
    <col min="2354" max="2354" width="15.5234375" style="223" customWidth="1"/>
    <col min="2355" max="2355" width="11.20703125" style="223" customWidth="1"/>
    <col min="2356" max="2356" width="13.7890625" style="223" customWidth="1"/>
    <col min="2357" max="2357" width="10.15625" style="223" customWidth="1"/>
    <col min="2358" max="2358" width="18.41796875" style="223" customWidth="1"/>
    <col min="2359" max="2359" width="12.734375" style="223" customWidth="1"/>
    <col min="2360" max="2360" width="10.15625" style="223" customWidth="1"/>
    <col min="2361" max="2361" width="9.62890625" style="223" customWidth="1"/>
    <col min="2362" max="2362" width="7.83984375" style="223" customWidth="1"/>
    <col min="2363" max="2363" width="9.62890625" style="223" customWidth="1"/>
    <col min="2364" max="2364" width="1.1015625" style="223" customWidth="1"/>
    <col min="2365" max="2560" width="9.62890625" style="223"/>
    <col min="2561" max="2561" width="22.20703125" style="223" customWidth="1"/>
    <col min="2562" max="2562" width="12.578125" style="223" customWidth="1"/>
    <col min="2563" max="2579" width="0" style="223" hidden="1" customWidth="1"/>
    <col min="2580" max="2580" width="39.9453125" style="223" customWidth="1"/>
    <col min="2581" max="2581" width="62.3671875" style="223" customWidth="1"/>
    <col min="2582" max="2582" width="25.3125" style="223" customWidth="1"/>
    <col min="2583" max="2583" width="12.05078125" style="223" customWidth="1"/>
    <col min="2584" max="2584" width="24.3671875" style="223" customWidth="1"/>
    <col min="2585" max="2587" width="12.05078125" style="223" customWidth="1"/>
    <col min="2588" max="2588" width="15.83984375" style="223" customWidth="1"/>
    <col min="2589" max="2589" width="11.5234375" style="223" customWidth="1"/>
    <col min="2590" max="2590" width="0" style="223" hidden="1" customWidth="1"/>
    <col min="2591" max="2591" width="18" style="223" customWidth="1"/>
    <col min="2592" max="2592" width="16.62890625" style="223" customWidth="1"/>
    <col min="2593" max="2593" width="15.83984375" style="223" customWidth="1"/>
    <col min="2594" max="2594" width="15.578125" style="223" customWidth="1"/>
    <col min="2595" max="2595" width="10.15625" style="223" customWidth="1"/>
    <col min="2596" max="2596" width="14.3671875" style="223" customWidth="1"/>
    <col min="2597" max="2597" width="16.1015625" style="223" customWidth="1"/>
    <col min="2598" max="2599" width="12.83984375" style="223" customWidth="1"/>
    <col min="2600" max="2600" width="14.89453125" style="223" customWidth="1"/>
    <col min="2601" max="2601" width="14.62890625" style="223" customWidth="1"/>
    <col min="2602" max="2602" width="10.15625" style="223" customWidth="1"/>
    <col min="2603" max="2603" width="11.20703125" style="223" customWidth="1"/>
    <col min="2604" max="2609" width="10.15625" style="223" customWidth="1"/>
    <col min="2610" max="2610" width="15.5234375" style="223" customWidth="1"/>
    <col min="2611" max="2611" width="11.20703125" style="223" customWidth="1"/>
    <col min="2612" max="2612" width="13.7890625" style="223" customWidth="1"/>
    <col min="2613" max="2613" width="10.15625" style="223" customWidth="1"/>
    <col min="2614" max="2614" width="18.41796875" style="223" customWidth="1"/>
    <col min="2615" max="2615" width="12.734375" style="223" customWidth="1"/>
    <col min="2616" max="2616" width="10.15625" style="223" customWidth="1"/>
    <col min="2617" max="2617" width="9.62890625" style="223" customWidth="1"/>
    <col min="2618" max="2618" width="7.83984375" style="223" customWidth="1"/>
    <col min="2619" max="2619" width="9.62890625" style="223" customWidth="1"/>
    <col min="2620" max="2620" width="1.1015625" style="223" customWidth="1"/>
    <col min="2621" max="2816" width="9.62890625" style="223"/>
    <col min="2817" max="2817" width="22.20703125" style="223" customWidth="1"/>
    <col min="2818" max="2818" width="12.578125" style="223" customWidth="1"/>
    <col min="2819" max="2835" width="0" style="223" hidden="1" customWidth="1"/>
    <col min="2836" max="2836" width="39.9453125" style="223" customWidth="1"/>
    <col min="2837" max="2837" width="62.3671875" style="223" customWidth="1"/>
    <col min="2838" max="2838" width="25.3125" style="223" customWidth="1"/>
    <col min="2839" max="2839" width="12.05078125" style="223" customWidth="1"/>
    <col min="2840" max="2840" width="24.3671875" style="223" customWidth="1"/>
    <col min="2841" max="2843" width="12.05078125" style="223" customWidth="1"/>
    <col min="2844" max="2844" width="15.83984375" style="223" customWidth="1"/>
    <col min="2845" max="2845" width="11.5234375" style="223" customWidth="1"/>
    <col min="2846" max="2846" width="0" style="223" hidden="1" customWidth="1"/>
    <col min="2847" max="2847" width="18" style="223" customWidth="1"/>
    <col min="2848" max="2848" width="16.62890625" style="223" customWidth="1"/>
    <col min="2849" max="2849" width="15.83984375" style="223" customWidth="1"/>
    <col min="2850" max="2850" width="15.578125" style="223" customWidth="1"/>
    <col min="2851" max="2851" width="10.15625" style="223" customWidth="1"/>
    <col min="2852" max="2852" width="14.3671875" style="223" customWidth="1"/>
    <col min="2853" max="2853" width="16.1015625" style="223" customWidth="1"/>
    <col min="2854" max="2855" width="12.83984375" style="223" customWidth="1"/>
    <col min="2856" max="2856" width="14.89453125" style="223" customWidth="1"/>
    <col min="2857" max="2857" width="14.62890625" style="223" customWidth="1"/>
    <col min="2858" max="2858" width="10.15625" style="223" customWidth="1"/>
    <col min="2859" max="2859" width="11.20703125" style="223" customWidth="1"/>
    <col min="2860" max="2865" width="10.15625" style="223" customWidth="1"/>
    <col min="2866" max="2866" width="15.5234375" style="223" customWidth="1"/>
    <col min="2867" max="2867" width="11.20703125" style="223" customWidth="1"/>
    <col min="2868" max="2868" width="13.7890625" style="223" customWidth="1"/>
    <col min="2869" max="2869" width="10.15625" style="223" customWidth="1"/>
    <col min="2870" max="2870" width="18.41796875" style="223" customWidth="1"/>
    <col min="2871" max="2871" width="12.734375" style="223" customWidth="1"/>
    <col min="2872" max="2872" width="10.15625" style="223" customWidth="1"/>
    <col min="2873" max="2873" width="9.62890625" style="223" customWidth="1"/>
    <col min="2874" max="2874" width="7.83984375" style="223" customWidth="1"/>
    <col min="2875" max="2875" width="9.62890625" style="223" customWidth="1"/>
    <col min="2876" max="2876" width="1.1015625" style="223" customWidth="1"/>
    <col min="2877" max="3072" width="9.62890625" style="223"/>
    <col min="3073" max="3073" width="22.20703125" style="223" customWidth="1"/>
    <col min="3074" max="3074" width="12.578125" style="223" customWidth="1"/>
    <col min="3075" max="3091" width="0" style="223" hidden="1" customWidth="1"/>
    <col min="3092" max="3092" width="39.9453125" style="223" customWidth="1"/>
    <col min="3093" max="3093" width="62.3671875" style="223" customWidth="1"/>
    <col min="3094" max="3094" width="25.3125" style="223" customWidth="1"/>
    <col min="3095" max="3095" width="12.05078125" style="223" customWidth="1"/>
    <col min="3096" max="3096" width="24.3671875" style="223" customWidth="1"/>
    <col min="3097" max="3099" width="12.05078125" style="223" customWidth="1"/>
    <col min="3100" max="3100" width="15.83984375" style="223" customWidth="1"/>
    <col min="3101" max="3101" width="11.5234375" style="223" customWidth="1"/>
    <col min="3102" max="3102" width="0" style="223" hidden="1" customWidth="1"/>
    <col min="3103" max="3103" width="18" style="223" customWidth="1"/>
    <col min="3104" max="3104" width="16.62890625" style="223" customWidth="1"/>
    <col min="3105" max="3105" width="15.83984375" style="223" customWidth="1"/>
    <col min="3106" max="3106" width="15.578125" style="223" customWidth="1"/>
    <col min="3107" max="3107" width="10.15625" style="223" customWidth="1"/>
    <col min="3108" max="3108" width="14.3671875" style="223" customWidth="1"/>
    <col min="3109" max="3109" width="16.1015625" style="223" customWidth="1"/>
    <col min="3110" max="3111" width="12.83984375" style="223" customWidth="1"/>
    <col min="3112" max="3112" width="14.89453125" style="223" customWidth="1"/>
    <col min="3113" max="3113" width="14.62890625" style="223" customWidth="1"/>
    <col min="3114" max="3114" width="10.15625" style="223" customWidth="1"/>
    <col min="3115" max="3115" width="11.20703125" style="223" customWidth="1"/>
    <col min="3116" max="3121" width="10.15625" style="223" customWidth="1"/>
    <col min="3122" max="3122" width="15.5234375" style="223" customWidth="1"/>
    <col min="3123" max="3123" width="11.20703125" style="223" customWidth="1"/>
    <col min="3124" max="3124" width="13.7890625" style="223" customWidth="1"/>
    <col min="3125" max="3125" width="10.15625" style="223" customWidth="1"/>
    <col min="3126" max="3126" width="18.41796875" style="223" customWidth="1"/>
    <col min="3127" max="3127" width="12.734375" style="223" customWidth="1"/>
    <col min="3128" max="3128" width="10.15625" style="223" customWidth="1"/>
    <col min="3129" max="3129" width="9.62890625" style="223" customWidth="1"/>
    <col min="3130" max="3130" width="7.83984375" style="223" customWidth="1"/>
    <col min="3131" max="3131" width="9.62890625" style="223" customWidth="1"/>
    <col min="3132" max="3132" width="1.1015625" style="223" customWidth="1"/>
    <col min="3133" max="3328" width="9.62890625" style="223"/>
    <col min="3329" max="3329" width="22.20703125" style="223" customWidth="1"/>
    <col min="3330" max="3330" width="12.578125" style="223" customWidth="1"/>
    <col min="3331" max="3347" width="0" style="223" hidden="1" customWidth="1"/>
    <col min="3348" max="3348" width="39.9453125" style="223" customWidth="1"/>
    <col min="3349" max="3349" width="62.3671875" style="223" customWidth="1"/>
    <col min="3350" max="3350" width="25.3125" style="223" customWidth="1"/>
    <col min="3351" max="3351" width="12.05078125" style="223" customWidth="1"/>
    <col min="3352" max="3352" width="24.3671875" style="223" customWidth="1"/>
    <col min="3353" max="3355" width="12.05078125" style="223" customWidth="1"/>
    <col min="3356" max="3356" width="15.83984375" style="223" customWidth="1"/>
    <col min="3357" max="3357" width="11.5234375" style="223" customWidth="1"/>
    <col min="3358" max="3358" width="0" style="223" hidden="1" customWidth="1"/>
    <col min="3359" max="3359" width="18" style="223" customWidth="1"/>
    <col min="3360" max="3360" width="16.62890625" style="223" customWidth="1"/>
    <col min="3361" max="3361" width="15.83984375" style="223" customWidth="1"/>
    <col min="3362" max="3362" width="15.578125" style="223" customWidth="1"/>
    <col min="3363" max="3363" width="10.15625" style="223" customWidth="1"/>
    <col min="3364" max="3364" width="14.3671875" style="223" customWidth="1"/>
    <col min="3365" max="3365" width="16.1015625" style="223" customWidth="1"/>
    <col min="3366" max="3367" width="12.83984375" style="223" customWidth="1"/>
    <col min="3368" max="3368" width="14.89453125" style="223" customWidth="1"/>
    <col min="3369" max="3369" width="14.62890625" style="223" customWidth="1"/>
    <col min="3370" max="3370" width="10.15625" style="223" customWidth="1"/>
    <col min="3371" max="3371" width="11.20703125" style="223" customWidth="1"/>
    <col min="3372" max="3377" width="10.15625" style="223" customWidth="1"/>
    <col min="3378" max="3378" width="15.5234375" style="223" customWidth="1"/>
    <col min="3379" max="3379" width="11.20703125" style="223" customWidth="1"/>
    <col min="3380" max="3380" width="13.7890625" style="223" customWidth="1"/>
    <col min="3381" max="3381" width="10.15625" style="223" customWidth="1"/>
    <col min="3382" max="3382" width="18.41796875" style="223" customWidth="1"/>
    <col min="3383" max="3383" width="12.734375" style="223" customWidth="1"/>
    <col min="3384" max="3384" width="10.15625" style="223" customWidth="1"/>
    <col min="3385" max="3385" width="9.62890625" style="223" customWidth="1"/>
    <col min="3386" max="3386" width="7.83984375" style="223" customWidth="1"/>
    <col min="3387" max="3387" width="9.62890625" style="223" customWidth="1"/>
    <col min="3388" max="3388" width="1.1015625" style="223" customWidth="1"/>
    <col min="3389" max="3584" width="9.62890625" style="223"/>
    <col min="3585" max="3585" width="22.20703125" style="223" customWidth="1"/>
    <col min="3586" max="3586" width="12.578125" style="223" customWidth="1"/>
    <col min="3587" max="3603" width="0" style="223" hidden="1" customWidth="1"/>
    <col min="3604" max="3604" width="39.9453125" style="223" customWidth="1"/>
    <col min="3605" max="3605" width="62.3671875" style="223" customWidth="1"/>
    <col min="3606" max="3606" width="25.3125" style="223" customWidth="1"/>
    <col min="3607" max="3607" width="12.05078125" style="223" customWidth="1"/>
    <col min="3608" max="3608" width="24.3671875" style="223" customWidth="1"/>
    <col min="3609" max="3611" width="12.05078125" style="223" customWidth="1"/>
    <col min="3612" max="3612" width="15.83984375" style="223" customWidth="1"/>
    <col min="3613" max="3613" width="11.5234375" style="223" customWidth="1"/>
    <col min="3614" max="3614" width="0" style="223" hidden="1" customWidth="1"/>
    <col min="3615" max="3615" width="18" style="223" customWidth="1"/>
    <col min="3616" max="3616" width="16.62890625" style="223" customWidth="1"/>
    <col min="3617" max="3617" width="15.83984375" style="223" customWidth="1"/>
    <col min="3618" max="3618" width="15.578125" style="223" customWidth="1"/>
    <col min="3619" max="3619" width="10.15625" style="223" customWidth="1"/>
    <col min="3620" max="3620" width="14.3671875" style="223" customWidth="1"/>
    <col min="3621" max="3621" width="16.1015625" style="223" customWidth="1"/>
    <col min="3622" max="3623" width="12.83984375" style="223" customWidth="1"/>
    <col min="3624" max="3624" width="14.89453125" style="223" customWidth="1"/>
    <col min="3625" max="3625" width="14.62890625" style="223" customWidth="1"/>
    <col min="3626" max="3626" width="10.15625" style="223" customWidth="1"/>
    <col min="3627" max="3627" width="11.20703125" style="223" customWidth="1"/>
    <col min="3628" max="3633" width="10.15625" style="223" customWidth="1"/>
    <col min="3634" max="3634" width="15.5234375" style="223" customWidth="1"/>
    <col min="3635" max="3635" width="11.20703125" style="223" customWidth="1"/>
    <col min="3636" max="3636" width="13.7890625" style="223" customWidth="1"/>
    <col min="3637" max="3637" width="10.15625" style="223" customWidth="1"/>
    <col min="3638" max="3638" width="18.41796875" style="223" customWidth="1"/>
    <col min="3639" max="3639" width="12.734375" style="223" customWidth="1"/>
    <col min="3640" max="3640" width="10.15625" style="223" customWidth="1"/>
    <col min="3641" max="3641" width="9.62890625" style="223" customWidth="1"/>
    <col min="3642" max="3642" width="7.83984375" style="223" customWidth="1"/>
    <col min="3643" max="3643" width="9.62890625" style="223" customWidth="1"/>
    <col min="3644" max="3644" width="1.1015625" style="223" customWidth="1"/>
    <col min="3645" max="3840" width="9.62890625" style="223"/>
    <col min="3841" max="3841" width="22.20703125" style="223" customWidth="1"/>
    <col min="3842" max="3842" width="12.578125" style="223" customWidth="1"/>
    <col min="3843" max="3859" width="0" style="223" hidden="1" customWidth="1"/>
    <col min="3860" max="3860" width="39.9453125" style="223" customWidth="1"/>
    <col min="3861" max="3861" width="62.3671875" style="223" customWidth="1"/>
    <col min="3862" max="3862" width="25.3125" style="223" customWidth="1"/>
    <col min="3863" max="3863" width="12.05078125" style="223" customWidth="1"/>
    <col min="3864" max="3864" width="24.3671875" style="223" customWidth="1"/>
    <col min="3865" max="3867" width="12.05078125" style="223" customWidth="1"/>
    <col min="3868" max="3868" width="15.83984375" style="223" customWidth="1"/>
    <col min="3869" max="3869" width="11.5234375" style="223" customWidth="1"/>
    <col min="3870" max="3870" width="0" style="223" hidden="1" customWidth="1"/>
    <col min="3871" max="3871" width="18" style="223" customWidth="1"/>
    <col min="3872" max="3872" width="16.62890625" style="223" customWidth="1"/>
    <col min="3873" max="3873" width="15.83984375" style="223" customWidth="1"/>
    <col min="3874" max="3874" width="15.578125" style="223" customWidth="1"/>
    <col min="3875" max="3875" width="10.15625" style="223" customWidth="1"/>
    <col min="3876" max="3876" width="14.3671875" style="223" customWidth="1"/>
    <col min="3877" max="3877" width="16.1015625" style="223" customWidth="1"/>
    <col min="3878" max="3879" width="12.83984375" style="223" customWidth="1"/>
    <col min="3880" max="3880" width="14.89453125" style="223" customWidth="1"/>
    <col min="3881" max="3881" width="14.62890625" style="223" customWidth="1"/>
    <col min="3882" max="3882" width="10.15625" style="223" customWidth="1"/>
    <col min="3883" max="3883" width="11.20703125" style="223" customWidth="1"/>
    <col min="3884" max="3889" width="10.15625" style="223" customWidth="1"/>
    <col min="3890" max="3890" width="15.5234375" style="223" customWidth="1"/>
    <col min="3891" max="3891" width="11.20703125" style="223" customWidth="1"/>
    <col min="3892" max="3892" width="13.7890625" style="223" customWidth="1"/>
    <col min="3893" max="3893" width="10.15625" style="223" customWidth="1"/>
    <col min="3894" max="3894" width="18.41796875" style="223" customWidth="1"/>
    <col min="3895" max="3895" width="12.734375" style="223" customWidth="1"/>
    <col min="3896" max="3896" width="10.15625" style="223" customWidth="1"/>
    <col min="3897" max="3897" width="9.62890625" style="223" customWidth="1"/>
    <col min="3898" max="3898" width="7.83984375" style="223" customWidth="1"/>
    <col min="3899" max="3899" width="9.62890625" style="223" customWidth="1"/>
    <col min="3900" max="3900" width="1.1015625" style="223" customWidth="1"/>
    <col min="3901" max="4096" width="9.62890625" style="223"/>
    <col min="4097" max="4097" width="22.20703125" style="223" customWidth="1"/>
    <col min="4098" max="4098" width="12.578125" style="223" customWidth="1"/>
    <col min="4099" max="4115" width="0" style="223" hidden="1" customWidth="1"/>
    <col min="4116" max="4116" width="39.9453125" style="223" customWidth="1"/>
    <col min="4117" max="4117" width="62.3671875" style="223" customWidth="1"/>
    <col min="4118" max="4118" width="25.3125" style="223" customWidth="1"/>
    <col min="4119" max="4119" width="12.05078125" style="223" customWidth="1"/>
    <col min="4120" max="4120" width="24.3671875" style="223" customWidth="1"/>
    <col min="4121" max="4123" width="12.05078125" style="223" customWidth="1"/>
    <col min="4124" max="4124" width="15.83984375" style="223" customWidth="1"/>
    <col min="4125" max="4125" width="11.5234375" style="223" customWidth="1"/>
    <col min="4126" max="4126" width="0" style="223" hidden="1" customWidth="1"/>
    <col min="4127" max="4127" width="18" style="223" customWidth="1"/>
    <col min="4128" max="4128" width="16.62890625" style="223" customWidth="1"/>
    <col min="4129" max="4129" width="15.83984375" style="223" customWidth="1"/>
    <col min="4130" max="4130" width="15.578125" style="223" customWidth="1"/>
    <col min="4131" max="4131" width="10.15625" style="223" customWidth="1"/>
    <col min="4132" max="4132" width="14.3671875" style="223" customWidth="1"/>
    <col min="4133" max="4133" width="16.1015625" style="223" customWidth="1"/>
    <col min="4134" max="4135" width="12.83984375" style="223" customWidth="1"/>
    <col min="4136" max="4136" width="14.89453125" style="223" customWidth="1"/>
    <col min="4137" max="4137" width="14.62890625" style="223" customWidth="1"/>
    <col min="4138" max="4138" width="10.15625" style="223" customWidth="1"/>
    <col min="4139" max="4139" width="11.20703125" style="223" customWidth="1"/>
    <col min="4140" max="4145" width="10.15625" style="223" customWidth="1"/>
    <col min="4146" max="4146" width="15.5234375" style="223" customWidth="1"/>
    <col min="4147" max="4147" width="11.20703125" style="223" customWidth="1"/>
    <col min="4148" max="4148" width="13.7890625" style="223" customWidth="1"/>
    <col min="4149" max="4149" width="10.15625" style="223" customWidth="1"/>
    <col min="4150" max="4150" width="18.41796875" style="223" customWidth="1"/>
    <col min="4151" max="4151" width="12.734375" style="223" customWidth="1"/>
    <col min="4152" max="4152" width="10.15625" style="223" customWidth="1"/>
    <col min="4153" max="4153" width="9.62890625" style="223" customWidth="1"/>
    <col min="4154" max="4154" width="7.83984375" style="223" customWidth="1"/>
    <col min="4155" max="4155" width="9.62890625" style="223" customWidth="1"/>
    <col min="4156" max="4156" width="1.1015625" style="223" customWidth="1"/>
    <col min="4157" max="4352" width="9.62890625" style="223"/>
    <col min="4353" max="4353" width="22.20703125" style="223" customWidth="1"/>
    <col min="4354" max="4354" width="12.578125" style="223" customWidth="1"/>
    <col min="4355" max="4371" width="0" style="223" hidden="1" customWidth="1"/>
    <col min="4372" max="4372" width="39.9453125" style="223" customWidth="1"/>
    <col min="4373" max="4373" width="62.3671875" style="223" customWidth="1"/>
    <col min="4374" max="4374" width="25.3125" style="223" customWidth="1"/>
    <col min="4375" max="4375" width="12.05078125" style="223" customWidth="1"/>
    <col min="4376" max="4376" width="24.3671875" style="223" customWidth="1"/>
    <col min="4377" max="4379" width="12.05078125" style="223" customWidth="1"/>
    <col min="4380" max="4380" width="15.83984375" style="223" customWidth="1"/>
    <col min="4381" max="4381" width="11.5234375" style="223" customWidth="1"/>
    <col min="4382" max="4382" width="0" style="223" hidden="1" customWidth="1"/>
    <col min="4383" max="4383" width="18" style="223" customWidth="1"/>
    <col min="4384" max="4384" width="16.62890625" style="223" customWidth="1"/>
    <col min="4385" max="4385" width="15.83984375" style="223" customWidth="1"/>
    <col min="4386" max="4386" width="15.578125" style="223" customWidth="1"/>
    <col min="4387" max="4387" width="10.15625" style="223" customWidth="1"/>
    <col min="4388" max="4388" width="14.3671875" style="223" customWidth="1"/>
    <col min="4389" max="4389" width="16.1015625" style="223" customWidth="1"/>
    <col min="4390" max="4391" width="12.83984375" style="223" customWidth="1"/>
    <col min="4392" max="4392" width="14.89453125" style="223" customWidth="1"/>
    <col min="4393" max="4393" width="14.62890625" style="223" customWidth="1"/>
    <col min="4394" max="4394" width="10.15625" style="223" customWidth="1"/>
    <col min="4395" max="4395" width="11.20703125" style="223" customWidth="1"/>
    <col min="4396" max="4401" width="10.15625" style="223" customWidth="1"/>
    <col min="4402" max="4402" width="15.5234375" style="223" customWidth="1"/>
    <col min="4403" max="4403" width="11.20703125" style="223" customWidth="1"/>
    <col min="4404" max="4404" width="13.7890625" style="223" customWidth="1"/>
    <col min="4405" max="4405" width="10.15625" style="223" customWidth="1"/>
    <col min="4406" max="4406" width="18.41796875" style="223" customWidth="1"/>
    <col min="4407" max="4407" width="12.734375" style="223" customWidth="1"/>
    <col min="4408" max="4408" width="10.15625" style="223" customWidth="1"/>
    <col min="4409" max="4409" width="9.62890625" style="223" customWidth="1"/>
    <col min="4410" max="4410" width="7.83984375" style="223" customWidth="1"/>
    <col min="4411" max="4411" width="9.62890625" style="223" customWidth="1"/>
    <col min="4412" max="4412" width="1.1015625" style="223" customWidth="1"/>
    <col min="4413" max="4608" width="9.62890625" style="223"/>
    <col min="4609" max="4609" width="22.20703125" style="223" customWidth="1"/>
    <col min="4610" max="4610" width="12.578125" style="223" customWidth="1"/>
    <col min="4611" max="4627" width="0" style="223" hidden="1" customWidth="1"/>
    <col min="4628" max="4628" width="39.9453125" style="223" customWidth="1"/>
    <col min="4629" max="4629" width="62.3671875" style="223" customWidth="1"/>
    <col min="4630" max="4630" width="25.3125" style="223" customWidth="1"/>
    <col min="4631" max="4631" width="12.05078125" style="223" customWidth="1"/>
    <col min="4632" max="4632" width="24.3671875" style="223" customWidth="1"/>
    <col min="4633" max="4635" width="12.05078125" style="223" customWidth="1"/>
    <col min="4636" max="4636" width="15.83984375" style="223" customWidth="1"/>
    <col min="4637" max="4637" width="11.5234375" style="223" customWidth="1"/>
    <col min="4638" max="4638" width="0" style="223" hidden="1" customWidth="1"/>
    <col min="4639" max="4639" width="18" style="223" customWidth="1"/>
    <col min="4640" max="4640" width="16.62890625" style="223" customWidth="1"/>
    <col min="4641" max="4641" width="15.83984375" style="223" customWidth="1"/>
    <col min="4642" max="4642" width="15.578125" style="223" customWidth="1"/>
    <col min="4643" max="4643" width="10.15625" style="223" customWidth="1"/>
    <col min="4644" max="4644" width="14.3671875" style="223" customWidth="1"/>
    <col min="4645" max="4645" width="16.1015625" style="223" customWidth="1"/>
    <col min="4646" max="4647" width="12.83984375" style="223" customWidth="1"/>
    <col min="4648" max="4648" width="14.89453125" style="223" customWidth="1"/>
    <col min="4649" max="4649" width="14.62890625" style="223" customWidth="1"/>
    <col min="4650" max="4650" width="10.15625" style="223" customWidth="1"/>
    <col min="4651" max="4651" width="11.20703125" style="223" customWidth="1"/>
    <col min="4652" max="4657" width="10.15625" style="223" customWidth="1"/>
    <col min="4658" max="4658" width="15.5234375" style="223" customWidth="1"/>
    <col min="4659" max="4659" width="11.20703125" style="223" customWidth="1"/>
    <col min="4660" max="4660" width="13.7890625" style="223" customWidth="1"/>
    <col min="4661" max="4661" width="10.15625" style="223" customWidth="1"/>
    <col min="4662" max="4662" width="18.41796875" style="223" customWidth="1"/>
    <col min="4663" max="4663" width="12.734375" style="223" customWidth="1"/>
    <col min="4664" max="4664" width="10.15625" style="223" customWidth="1"/>
    <col min="4665" max="4665" width="9.62890625" style="223" customWidth="1"/>
    <col min="4666" max="4666" width="7.83984375" style="223" customWidth="1"/>
    <col min="4667" max="4667" width="9.62890625" style="223" customWidth="1"/>
    <col min="4668" max="4668" width="1.1015625" style="223" customWidth="1"/>
    <col min="4669" max="4864" width="9.62890625" style="223"/>
    <col min="4865" max="4865" width="22.20703125" style="223" customWidth="1"/>
    <col min="4866" max="4866" width="12.578125" style="223" customWidth="1"/>
    <col min="4867" max="4883" width="0" style="223" hidden="1" customWidth="1"/>
    <col min="4884" max="4884" width="39.9453125" style="223" customWidth="1"/>
    <col min="4885" max="4885" width="62.3671875" style="223" customWidth="1"/>
    <col min="4886" max="4886" width="25.3125" style="223" customWidth="1"/>
    <col min="4887" max="4887" width="12.05078125" style="223" customWidth="1"/>
    <col min="4888" max="4888" width="24.3671875" style="223" customWidth="1"/>
    <col min="4889" max="4891" width="12.05078125" style="223" customWidth="1"/>
    <col min="4892" max="4892" width="15.83984375" style="223" customWidth="1"/>
    <col min="4893" max="4893" width="11.5234375" style="223" customWidth="1"/>
    <col min="4894" max="4894" width="0" style="223" hidden="1" customWidth="1"/>
    <col min="4895" max="4895" width="18" style="223" customWidth="1"/>
    <col min="4896" max="4896" width="16.62890625" style="223" customWidth="1"/>
    <col min="4897" max="4897" width="15.83984375" style="223" customWidth="1"/>
    <col min="4898" max="4898" width="15.578125" style="223" customWidth="1"/>
    <col min="4899" max="4899" width="10.15625" style="223" customWidth="1"/>
    <col min="4900" max="4900" width="14.3671875" style="223" customWidth="1"/>
    <col min="4901" max="4901" width="16.1015625" style="223" customWidth="1"/>
    <col min="4902" max="4903" width="12.83984375" style="223" customWidth="1"/>
    <col min="4904" max="4904" width="14.89453125" style="223" customWidth="1"/>
    <col min="4905" max="4905" width="14.62890625" style="223" customWidth="1"/>
    <col min="4906" max="4906" width="10.15625" style="223" customWidth="1"/>
    <col min="4907" max="4907" width="11.20703125" style="223" customWidth="1"/>
    <col min="4908" max="4913" width="10.15625" style="223" customWidth="1"/>
    <col min="4914" max="4914" width="15.5234375" style="223" customWidth="1"/>
    <col min="4915" max="4915" width="11.20703125" style="223" customWidth="1"/>
    <col min="4916" max="4916" width="13.7890625" style="223" customWidth="1"/>
    <col min="4917" max="4917" width="10.15625" style="223" customWidth="1"/>
    <col min="4918" max="4918" width="18.41796875" style="223" customWidth="1"/>
    <col min="4919" max="4919" width="12.734375" style="223" customWidth="1"/>
    <col min="4920" max="4920" width="10.15625" style="223" customWidth="1"/>
    <col min="4921" max="4921" width="9.62890625" style="223" customWidth="1"/>
    <col min="4922" max="4922" width="7.83984375" style="223" customWidth="1"/>
    <col min="4923" max="4923" width="9.62890625" style="223" customWidth="1"/>
    <col min="4924" max="4924" width="1.1015625" style="223" customWidth="1"/>
    <col min="4925" max="5120" width="9.62890625" style="223"/>
    <col min="5121" max="5121" width="22.20703125" style="223" customWidth="1"/>
    <col min="5122" max="5122" width="12.578125" style="223" customWidth="1"/>
    <col min="5123" max="5139" width="0" style="223" hidden="1" customWidth="1"/>
    <col min="5140" max="5140" width="39.9453125" style="223" customWidth="1"/>
    <col min="5141" max="5141" width="62.3671875" style="223" customWidth="1"/>
    <col min="5142" max="5142" width="25.3125" style="223" customWidth="1"/>
    <col min="5143" max="5143" width="12.05078125" style="223" customWidth="1"/>
    <col min="5144" max="5144" width="24.3671875" style="223" customWidth="1"/>
    <col min="5145" max="5147" width="12.05078125" style="223" customWidth="1"/>
    <col min="5148" max="5148" width="15.83984375" style="223" customWidth="1"/>
    <col min="5149" max="5149" width="11.5234375" style="223" customWidth="1"/>
    <col min="5150" max="5150" width="0" style="223" hidden="1" customWidth="1"/>
    <col min="5151" max="5151" width="18" style="223" customWidth="1"/>
    <col min="5152" max="5152" width="16.62890625" style="223" customWidth="1"/>
    <col min="5153" max="5153" width="15.83984375" style="223" customWidth="1"/>
    <col min="5154" max="5154" width="15.578125" style="223" customWidth="1"/>
    <col min="5155" max="5155" width="10.15625" style="223" customWidth="1"/>
    <col min="5156" max="5156" width="14.3671875" style="223" customWidth="1"/>
    <col min="5157" max="5157" width="16.1015625" style="223" customWidth="1"/>
    <col min="5158" max="5159" width="12.83984375" style="223" customWidth="1"/>
    <col min="5160" max="5160" width="14.89453125" style="223" customWidth="1"/>
    <col min="5161" max="5161" width="14.62890625" style="223" customWidth="1"/>
    <col min="5162" max="5162" width="10.15625" style="223" customWidth="1"/>
    <col min="5163" max="5163" width="11.20703125" style="223" customWidth="1"/>
    <col min="5164" max="5169" width="10.15625" style="223" customWidth="1"/>
    <col min="5170" max="5170" width="15.5234375" style="223" customWidth="1"/>
    <col min="5171" max="5171" width="11.20703125" style="223" customWidth="1"/>
    <col min="5172" max="5172" width="13.7890625" style="223" customWidth="1"/>
    <col min="5173" max="5173" width="10.15625" style="223" customWidth="1"/>
    <col min="5174" max="5174" width="18.41796875" style="223" customWidth="1"/>
    <col min="5175" max="5175" width="12.734375" style="223" customWidth="1"/>
    <col min="5176" max="5176" width="10.15625" style="223" customWidth="1"/>
    <col min="5177" max="5177" width="9.62890625" style="223" customWidth="1"/>
    <col min="5178" max="5178" width="7.83984375" style="223" customWidth="1"/>
    <col min="5179" max="5179" width="9.62890625" style="223" customWidth="1"/>
    <col min="5180" max="5180" width="1.1015625" style="223" customWidth="1"/>
    <col min="5181" max="5376" width="9.62890625" style="223"/>
    <col min="5377" max="5377" width="22.20703125" style="223" customWidth="1"/>
    <col min="5378" max="5378" width="12.578125" style="223" customWidth="1"/>
    <col min="5379" max="5395" width="0" style="223" hidden="1" customWidth="1"/>
    <col min="5396" max="5396" width="39.9453125" style="223" customWidth="1"/>
    <col min="5397" max="5397" width="62.3671875" style="223" customWidth="1"/>
    <col min="5398" max="5398" width="25.3125" style="223" customWidth="1"/>
    <col min="5399" max="5399" width="12.05078125" style="223" customWidth="1"/>
    <col min="5400" max="5400" width="24.3671875" style="223" customWidth="1"/>
    <col min="5401" max="5403" width="12.05078125" style="223" customWidth="1"/>
    <col min="5404" max="5404" width="15.83984375" style="223" customWidth="1"/>
    <col min="5405" max="5405" width="11.5234375" style="223" customWidth="1"/>
    <col min="5406" max="5406" width="0" style="223" hidden="1" customWidth="1"/>
    <col min="5407" max="5407" width="18" style="223" customWidth="1"/>
    <col min="5408" max="5408" width="16.62890625" style="223" customWidth="1"/>
    <col min="5409" max="5409" width="15.83984375" style="223" customWidth="1"/>
    <col min="5410" max="5410" width="15.578125" style="223" customWidth="1"/>
    <col min="5411" max="5411" width="10.15625" style="223" customWidth="1"/>
    <col min="5412" max="5412" width="14.3671875" style="223" customWidth="1"/>
    <col min="5413" max="5413" width="16.1015625" style="223" customWidth="1"/>
    <col min="5414" max="5415" width="12.83984375" style="223" customWidth="1"/>
    <col min="5416" max="5416" width="14.89453125" style="223" customWidth="1"/>
    <col min="5417" max="5417" width="14.62890625" style="223" customWidth="1"/>
    <col min="5418" max="5418" width="10.15625" style="223" customWidth="1"/>
    <col min="5419" max="5419" width="11.20703125" style="223" customWidth="1"/>
    <col min="5420" max="5425" width="10.15625" style="223" customWidth="1"/>
    <col min="5426" max="5426" width="15.5234375" style="223" customWidth="1"/>
    <col min="5427" max="5427" width="11.20703125" style="223" customWidth="1"/>
    <col min="5428" max="5428" width="13.7890625" style="223" customWidth="1"/>
    <col min="5429" max="5429" width="10.15625" style="223" customWidth="1"/>
    <col min="5430" max="5430" width="18.41796875" style="223" customWidth="1"/>
    <col min="5431" max="5431" width="12.734375" style="223" customWidth="1"/>
    <col min="5432" max="5432" width="10.15625" style="223" customWidth="1"/>
    <col min="5433" max="5433" width="9.62890625" style="223" customWidth="1"/>
    <col min="5434" max="5434" width="7.83984375" style="223" customWidth="1"/>
    <col min="5435" max="5435" width="9.62890625" style="223" customWidth="1"/>
    <col min="5436" max="5436" width="1.1015625" style="223" customWidth="1"/>
    <col min="5437" max="5632" width="9.62890625" style="223"/>
    <col min="5633" max="5633" width="22.20703125" style="223" customWidth="1"/>
    <col min="5634" max="5634" width="12.578125" style="223" customWidth="1"/>
    <col min="5635" max="5651" width="0" style="223" hidden="1" customWidth="1"/>
    <col min="5652" max="5652" width="39.9453125" style="223" customWidth="1"/>
    <col min="5653" max="5653" width="62.3671875" style="223" customWidth="1"/>
    <col min="5654" max="5654" width="25.3125" style="223" customWidth="1"/>
    <col min="5655" max="5655" width="12.05078125" style="223" customWidth="1"/>
    <col min="5656" max="5656" width="24.3671875" style="223" customWidth="1"/>
    <col min="5657" max="5659" width="12.05078125" style="223" customWidth="1"/>
    <col min="5660" max="5660" width="15.83984375" style="223" customWidth="1"/>
    <col min="5661" max="5661" width="11.5234375" style="223" customWidth="1"/>
    <col min="5662" max="5662" width="0" style="223" hidden="1" customWidth="1"/>
    <col min="5663" max="5663" width="18" style="223" customWidth="1"/>
    <col min="5664" max="5664" width="16.62890625" style="223" customWidth="1"/>
    <col min="5665" max="5665" width="15.83984375" style="223" customWidth="1"/>
    <col min="5666" max="5666" width="15.578125" style="223" customWidth="1"/>
    <col min="5667" max="5667" width="10.15625" style="223" customWidth="1"/>
    <col min="5668" max="5668" width="14.3671875" style="223" customWidth="1"/>
    <col min="5669" max="5669" width="16.1015625" style="223" customWidth="1"/>
    <col min="5670" max="5671" width="12.83984375" style="223" customWidth="1"/>
    <col min="5672" max="5672" width="14.89453125" style="223" customWidth="1"/>
    <col min="5673" max="5673" width="14.62890625" style="223" customWidth="1"/>
    <col min="5674" max="5674" width="10.15625" style="223" customWidth="1"/>
    <col min="5675" max="5675" width="11.20703125" style="223" customWidth="1"/>
    <col min="5676" max="5681" width="10.15625" style="223" customWidth="1"/>
    <col min="5682" max="5682" width="15.5234375" style="223" customWidth="1"/>
    <col min="5683" max="5683" width="11.20703125" style="223" customWidth="1"/>
    <col min="5684" max="5684" width="13.7890625" style="223" customWidth="1"/>
    <col min="5685" max="5685" width="10.15625" style="223" customWidth="1"/>
    <col min="5686" max="5686" width="18.41796875" style="223" customWidth="1"/>
    <col min="5687" max="5687" width="12.734375" style="223" customWidth="1"/>
    <col min="5688" max="5688" width="10.15625" style="223" customWidth="1"/>
    <col min="5689" max="5689" width="9.62890625" style="223" customWidth="1"/>
    <col min="5690" max="5690" width="7.83984375" style="223" customWidth="1"/>
    <col min="5691" max="5691" width="9.62890625" style="223" customWidth="1"/>
    <col min="5692" max="5692" width="1.1015625" style="223" customWidth="1"/>
    <col min="5693" max="5888" width="9.62890625" style="223"/>
    <col min="5889" max="5889" width="22.20703125" style="223" customWidth="1"/>
    <col min="5890" max="5890" width="12.578125" style="223" customWidth="1"/>
    <col min="5891" max="5907" width="0" style="223" hidden="1" customWidth="1"/>
    <col min="5908" max="5908" width="39.9453125" style="223" customWidth="1"/>
    <col min="5909" max="5909" width="62.3671875" style="223" customWidth="1"/>
    <col min="5910" max="5910" width="25.3125" style="223" customWidth="1"/>
    <col min="5911" max="5911" width="12.05078125" style="223" customWidth="1"/>
    <col min="5912" max="5912" width="24.3671875" style="223" customWidth="1"/>
    <col min="5913" max="5915" width="12.05078125" style="223" customWidth="1"/>
    <col min="5916" max="5916" width="15.83984375" style="223" customWidth="1"/>
    <col min="5917" max="5917" width="11.5234375" style="223" customWidth="1"/>
    <col min="5918" max="5918" width="0" style="223" hidden="1" customWidth="1"/>
    <col min="5919" max="5919" width="18" style="223" customWidth="1"/>
    <col min="5920" max="5920" width="16.62890625" style="223" customWidth="1"/>
    <col min="5921" max="5921" width="15.83984375" style="223" customWidth="1"/>
    <col min="5922" max="5922" width="15.578125" style="223" customWidth="1"/>
    <col min="5923" max="5923" width="10.15625" style="223" customWidth="1"/>
    <col min="5924" max="5924" width="14.3671875" style="223" customWidth="1"/>
    <col min="5925" max="5925" width="16.1015625" style="223" customWidth="1"/>
    <col min="5926" max="5927" width="12.83984375" style="223" customWidth="1"/>
    <col min="5928" max="5928" width="14.89453125" style="223" customWidth="1"/>
    <col min="5929" max="5929" width="14.62890625" style="223" customWidth="1"/>
    <col min="5930" max="5930" width="10.15625" style="223" customWidth="1"/>
    <col min="5931" max="5931" width="11.20703125" style="223" customWidth="1"/>
    <col min="5932" max="5937" width="10.15625" style="223" customWidth="1"/>
    <col min="5938" max="5938" width="15.5234375" style="223" customWidth="1"/>
    <col min="5939" max="5939" width="11.20703125" style="223" customWidth="1"/>
    <col min="5940" max="5940" width="13.7890625" style="223" customWidth="1"/>
    <col min="5941" max="5941" width="10.15625" style="223" customWidth="1"/>
    <col min="5942" max="5942" width="18.41796875" style="223" customWidth="1"/>
    <col min="5943" max="5943" width="12.734375" style="223" customWidth="1"/>
    <col min="5944" max="5944" width="10.15625" style="223" customWidth="1"/>
    <col min="5945" max="5945" width="9.62890625" style="223" customWidth="1"/>
    <col min="5946" max="5946" width="7.83984375" style="223" customWidth="1"/>
    <col min="5947" max="5947" width="9.62890625" style="223" customWidth="1"/>
    <col min="5948" max="5948" width="1.1015625" style="223" customWidth="1"/>
    <col min="5949" max="6144" width="9.62890625" style="223"/>
    <col min="6145" max="6145" width="22.20703125" style="223" customWidth="1"/>
    <col min="6146" max="6146" width="12.578125" style="223" customWidth="1"/>
    <col min="6147" max="6163" width="0" style="223" hidden="1" customWidth="1"/>
    <col min="6164" max="6164" width="39.9453125" style="223" customWidth="1"/>
    <col min="6165" max="6165" width="62.3671875" style="223" customWidth="1"/>
    <col min="6166" max="6166" width="25.3125" style="223" customWidth="1"/>
    <col min="6167" max="6167" width="12.05078125" style="223" customWidth="1"/>
    <col min="6168" max="6168" width="24.3671875" style="223" customWidth="1"/>
    <col min="6169" max="6171" width="12.05078125" style="223" customWidth="1"/>
    <col min="6172" max="6172" width="15.83984375" style="223" customWidth="1"/>
    <col min="6173" max="6173" width="11.5234375" style="223" customWidth="1"/>
    <col min="6174" max="6174" width="0" style="223" hidden="1" customWidth="1"/>
    <col min="6175" max="6175" width="18" style="223" customWidth="1"/>
    <col min="6176" max="6176" width="16.62890625" style="223" customWidth="1"/>
    <col min="6177" max="6177" width="15.83984375" style="223" customWidth="1"/>
    <col min="6178" max="6178" width="15.578125" style="223" customWidth="1"/>
    <col min="6179" max="6179" width="10.15625" style="223" customWidth="1"/>
    <col min="6180" max="6180" width="14.3671875" style="223" customWidth="1"/>
    <col min="6181" max="6181" width="16.1015625" style="223" customWidth="1"/>
    <col min="6182" max="6183" width="12.83984375" style="223" customWidth="1"/>
    <col min="6184" max="6184" width="14.89453125" style="223" customWidth="1"/>
    <col min="6185" max="6185" width="14.62890625" style="223" customWidth="1"/>
    <col min="6186" max="6186" width="10.15625" style="223" customWidth="1"/>
    <col min="6187" max="6187" width="11.20703125" style="223" customWidth="1"/>
    <col min="6188" max="6193" width="10.15625" style="223" customWidth="1"/>
    <col min="6194" max="6194" width="15.5234375" style="223" customWidth="1"/>
    <col min="6195" max="6195" width="11.20703125" style="223" customWidth="1"/>
    <col min="6196" max="6196" width="13.7890625" style="223" customWidth="1"/>
    <col min="6197" max="6197" width="10.15625" style="223" customWidth="1"/>
    <col min="6198" max="6198" width="18.41796875" style="223" customWidth="1"/>
    <col min="6199" max="6199" width="12.734375" style="223" customWidth="1"/>
    <col min="6200" max="6200" width="10.15625" style="223" customWidth="1"/>
    <col min="6201" max="6201" width="9.62890625" style="223" customWidth="1"/>
    <col min="6202" max="6202" width="7.83984375" style="223" customWidth="1"/>
    <col min="6203" max="6203" width="9.62890625" style="223" customWidth="1"/>
    <col min="6204" max="6204" width="1.1015625" style="223" customWidth="1"/>
    <col min="6205" max="6400" width="9.62890625" style="223"/>
    <col min="6401" max="6401" width="22.20703125" style="223" customWidth="1"/>
    <col min="6402" max="6402" width="12.578125" style="223" customWidth="1"/>
    <col min="6403" max="6419" width="0" style="223" hidden="1" customWidth="1"/>
    <col min="6420" max="6420" width="39.9453125" style="223" customWidth="1"/>
    <col min="6421" max="6421" width="62.3671875" style="223" customWidth="1"/>
    <col min="6422" max="6422" width="25.3125" style="223" customWidth="1"/>
    <col min="6423" max="6423" width="12.05078125" style="223" customWidth="1"/>
    <col min="6424" max="6424" width="24.3671875" style="223" customWidth="1"/>
    <col min="6425" max="6427" width="12.05078125" style="223" customWidth="1"/>
    <col min="6428" max="6428" width="15.83984375" style="223" customWidth="1"/>
    <col min="6429" max="6429" width="11.5234375" style="223" customWidth="1"/>
    <col min="6430" max="6430" width="0" style="223" hidden="1" customWidth="1"/>
    <col min="6431" max="6431" width="18" style="223" customWidth="1"/>
    <col min="6432" max="6432" width="16.62890625" style="223" customWidth="1"/>
    <col min="6433" max="6433" width="15.83984375" style="223" customWidth="1"/>
    <col min="6434" max="6434" width="15.578125" style="223" customWidth="1"/>
    <col min="6435" max="6435" width="10.15625" style="223" customWidth="1"/>
    <col min="6436" max="6436" width="14.3671875" style="223" customWidth="1"/>
    <col min="6437" max="6437" width="16.1015625" style="223" customWidth="1"/>
    <col min="6438" max="6439" width="12.83984375" style="223" customWidth="1"/>
    <col min="6440" max="6440" width="14.89453125" style="223" customWidth="1"/>
    <col min="6441" max="6441" width="14.62890625" style="223" customWidth="1"/>
    <col min="6442" max="6442" width="10.15625" style="223" customWidth="1"/>
    <col min="6443" max="6443" width="11.20703125" style="223" customWidth="1"/>
    <col min="6444" max="6449" width="10.15625" style="223" customWidth="1"/>
    <col min="6450" max="6450" width="15.5234375" style="223" customWidth="1"/>
    <col min="6451" max="6451" width="11.20703125" style="223" customWidth="1"/>
    <col min="6452" max="6452" width="13.7890625" style="223" customWidth="1"/>
    <col min="6453" max="6453" width="10.15625" style="223" customWidth="1"/>
    <col min="6454" max="6454" width="18.41796875" style="223" customWidth="1"/>
    <col min="6455" max="6455" width="12.734375" style="223" customWidth="1"/>
    <col min="6456" max="6456" width="10.15625" style="223" customWidth="1"/>
    <col min="6457" max="6457" width="9.62890625" style="223" customWidth="1"/>
    <col min="6458" max="6458" width="7.83984375" style="223" customWidth="1"/>
    <col min="6459" max="6459" width="9.62890625" style="223" customWidth="1"/>
    <col min="6460" max="6460" width="1.1015625" style="223" customWidth="1"/>
    <col min="6461" max="6656" width="9.62890625" style="223"/>
    <col min="6657" max="6657" width="22.20703125" style="223" customWidth="1"/>
    <col min="6658" max="6658" width="12.578125" style="223" customWidth="1"/>
    <col min="6659" max="6675" width="0" style="223" hidden="1" customWidth="1"/>
    <col min="6676" max="6676" width="39.9453125" style="223" customWidth="1"/>
    <col min="6677" max="6677" width="62.3671875" style="223" customWidth="1"/>
    <col min="6678" max="6678" width="25.3125" style="223" customWidth="1"/>
    <col min="6679" max="6679" width="12.05078125" style="223" customWidth="1"/>
    <col min="6680" max="6680" width="24.3671875" style="223" customWidth="1"/>
    <col min="6681" max="6683" width="12.05078125" style="223" customWidth="1"/>
    <col min="6684" max="6684" width="15.83984375" style="223" customWidth="1"/>
    <col min="6685" max="6685" width="11.5234375" style="223" customWidth="1"/>
    <col min="6686" max="6686" width="0" style="223" hidden="1" customWidth="1"/>
    <col min="6687" max="6687" width="18" style="223" customWidth="1"/>
    <col min="6688" max="6688" width="16.62890625" style="223" customWidth="1"/>
    <col min="6689" max="6689" width="15.83984375" style="223" customWidth="1"/>
    <col min="6690" max="6690" width="15.578125" style="223" customWidth="1"/>
    <col min="6691" max="6691" width="10.15625" style="223" customWidth="1"/>
    <col min="6692" max="6692" width="14.3671875" style="223" customWidth="1"/>
    <col min="6693" max="6693" width="16.1015625" style="223" customWidth="1"/>
    <col min="6694" max="6695" width="12.83984375" style="223" customWidth="1"/>
    <col min="6696" max="6696" width="14.89453125" style="223" customWidth="1"/>
    <col min="6697" max="6697" width="14.62890625" style="223" customWidth="1"/>
    <col min="6698" max="6698" width="10.15625" style="223" customWidth="1"/>
    <col min="6699" max="6699" width="11.20703125" style="223" customWidth="1"/>
    <col min="6700" max="6705" width="10.15625" style="223" customWidth="1"/>
    <col min="6706" max="6706" width="15.5234375" style="223" customWidth="1"/>
    <col min="6707" max="6707" width="11.20703125" style="223" customWidth="1"/>
    <col min="6708" max="6708" width="13.7890625" style="223" customWidth="1"/>
    <col min="6709" max="6709" width="10.15625" style="223" customWidth="1"/>
    <col min="6710" max="6710" width="18.41796875" style="223" customWidth="1"/>
    <col min="6711" max="6711" width="12.734375" style="223" customWidth="1"/>
    <col min="6712" max="6712" width="10.15625" style="223" customWidth="1"/>
    <col min="6713" max="6713" width="9.62890625" style="223" customWidth="1"/>
    <col min="6714" max="6714" width="7.83984375" style="223" customWidth="1"/>
    <col min="6715" max="6715" width="9.62890625" style="223" customWidth="1"/>
    <col min="6716" max="6716" width="1.1015625" style="223" customWidth="1"/>
    <col min="6717" max="6912" width="9.62890625" style="223"/>
    <col min="6913" max="6913" width="22.20703125" style="223" customWidth="1"/>
    <col min="6914" max="6914" width="12.578125" style="223" customWidth="1"/>
    <col min="6915" max="6931" width="0" style="223" hidden="1" customWidth="1"/>
    <col min="6932" max="6932" width="39.9453125" style="223" customWidth="1"/>
    <col min="6933" max="6933" width="62.3671875" style="223" customWidth="1"/>
    <col min="6934" max="6934" width="25.3125" style="223" customWidth="1"/>
    <col min="6935" max="6935" width="12.05078125" style="223" customWidth="1"/>
    <col min="6936" max="6936" width="24.3671875" style="223" customWidth="1"/>
    <col min="6937" max="6939" width="12.05078125" style="223" customWidth="1"/>
    <col min="6940" max="6940" width="15.83984375" style="223" customWidth="1"/>
    <col min="6941" max="6941" width="11.5234375" style="223" customWidth="1"/>
    <col min="6942" max="6942" width="0" style="223" hidden="1" customWidth="1"/>
    <col min="6943" max="6943" width="18" style="223" customWidth="1"/>
    <col min="6944" max="6944" width="16.62890625" style="223" customWidth="1"/>
    <col min="6945" max="6945" width="15.83984375" style="223" customWidth="1"/>
    <col min="6946" max="6946" width="15.578125" style="223" customWidth="1"/>
    <col min="6947" max="6947" width="10.15625" style="223" customWidth="1"/>
    <col min="6948" max="6948" width="14.3671875" style="223" customWidth="1"/>
    <col min="6949" max="6949" width="16.1015625" style="223" customWidth="1"/>
    <col min="6950" max="6951" width="12.83984375" style="223" customWidth="1"/>
    <col min="6952" max="6952" width="14.89453125" style="223" customWidth="1"/>
    <col min="6953" max="6953" width="14.62890625" style="223" customWidth="1"/>
    <col min="6954" max="6954" width="10.15625" style="223" customWidth="1"/>
    <col min="6955" max="6955" width="11.20703125" style="223" customWidth="1"/>
    <col min="6956" max="6961" width="10.15625" style="223" customWidth="1"/>
    <col min="6962" max="6962" width="15.5234375" style="223" customWidth="1"/>
    <col min="6963" max="6963" width="11.20703125" style="223" customWidth="1"/>
    <col min="6964" max="6964" width="13.7890625" style="223" customWidth="1"/>
    <col min="6965" max="6965" width="10.15625" style="223" customWidth="1"/>
    <col min="6966" max="6966" width="18.41796875" style="223" customWidth="1"/>
    <col min="6967" max="6967" width="12.734375" style="223" customWidth="1"/>
    <col min="6968" max="6968" width="10.15625" style="223" customWidth="1"/>
    <col min="6969" max="6969" width="9.62890625" style="223" customWidth="1"/>
    <col min="6970" max="6970" width="7.83984375" style="223" customWidth="1"/>
    <col min="6971" max="6971" width="9.62890625" style="223" customWidth="1"/>
    <col min="6972" max="6972" width="1.1015625" style="223" customWidth="1"/>
    <col min="6973" max="7168" width="9.62890625" style="223"/>
    <col min="7169" max="7169" width="22.20703125" style="223" customWidth="1"/>
    <col min="7170" max="7170" width="12.578125" style="223" customWidth="1"/>
    <col min="7171" max="7187" width="0" style="223" hidden="1" customWidth="1"/>
    <col min="7188" max="7188" width="39.9453125" style="223" customWidth="1"/>
    <col min="7189" max="7189" width="62.3671875" style="223" customWidth="1"/>
    <col min="7190" max="7190" width="25.3125" style="223" customWidth="1"/>
    <col min="7191" max="7191" width="12.05078125" style="223" customWidth="1"/>
    <col min="7192" max="7192" width="24.3671875" style="223" customWidth="1"/>
    <col min="7193" max="7195" width="12.05078125" style="223" customWidth="1"/>
    <col min="7196" max="7196" width="15.83984375" style="223" customWidth="1"/>
    <col min="7197" max="7197" width="11.5234375" style="223" customWidth="1"/>
    <col min="7198" max="7198" width="0" style="223" hidden="1" customWidth="1"/>
    <col min="7199" max="7199" width="18" style="223" customWidth="1"/>
    <col min="7200" max="7200" width="16.62890625" style="223" customWidth="1"/>
    <col min="7201" max="7201" width="15.83984375" style="223" customWidth="1"/>
    <col min="7202" max="7202" width="15.578125" style="223" customWidth="1"/>
    <col min="7203" max="7203" width="10.15625" style="223" customWidth="1"/>
    <col min="7204" max="7204" width="14.3671875" style="223" customWidth="1"/>
    <col min="7205" max="7205" width="16.1015625" style="223" customWidth="1"/>
    <col min="7206" max="7207" width="12.83984375" style="223" customWidth="1"/>
    <col min="7208" max="7208" width="14.89453125" style="223" customWidth="1"/>
    <col min="7209" max="7209" width="14.62890625" style="223" customWidth="1"/>
    <col min="7210" max="7210" width="10.15625" style="223" customWidth="1"/>
    <col min="7211" max="7211" width="11.20703125" style="223" customWidth="1"/>
    <col min="7212" max="7217" width="10.15625" style="223" customWidth="1"/>
    <col min="7218" max="7218" width="15.5234375" style="223" customWidth="1"/>
    <col min="7219" max="7219" width="11.20703125" style="223" customWidth="1"/>
    <col min="7220" max="7220" width="13.7890625" style="223" customWidth="1"/>
    <col min="7221" max="7221" width="10.15625" style="223" customWidth="1"/>
    <col min="7222" max="7222" width="18.41796875" style="223" customWidth="1"/>
    <col min="7223" max="7223" width="12.734375" style="223" customWidth="1"/>
    <col min="7224" max="7224" width="10.15625" style="223" customWidth="1"/>
    <col min="7225" max="7225" width="9.62890625" style="223" customWidth="1"/>
    <col min="7226" max="7226" width="7.83984375" style="223" customWidth="1"/>
    <col min="7227" max="7227" width="9.62890625" style="223" customWidth="1"/>
    <col min="7228" max="7228" width="1.1015625" style="223" customWidth="1"/>
    <col min="7229" max="7424" width="9.62890625" style="223"/>
    <col min="7425" max="7425" width="22.20703125" style="223" customWidth="1"/>
    <col min="7426" max="7426" width="12.578125" style="223" customWidth="1"/>
    <col min="7427" max="7443" width="0" style="223" hidden="1" customWidth="1"/>
    <col min="7444" max="7444" width="39.9453125" style="223" customWidth="1"/>
    <col min="7445" max="7445" width="62.3671875" style="223" customWidth="1"/>
    <col min="7446" max="7446" width="25.3125" style="223" customWidth="1"/>
    <col min="7447" max="7447" width="12.05078125" style="223" customWidth="1"/>
    <col min="7448" max="7448" width="24.3671875" style="223" customWidth="1"/>
    <col min="7449" max="7451" width="12.05078125" style="223" customWidth="1"/>
    <col min="7452" max="7452" width="15.83984375" style="223" customWidth="1"/>
    <col min="7453" max="7453" width="11.5234375" style="223" customWidth="1"/>
    <col min="7454" max="7454" width="0" style="223" hidden="1" customWidth="1"/>
    <col min="7455" max="7455" width="18" style="223" customWidth="1"/>
    <col min="7456" max="7456" width="16.62890625" style="223" customWidth="1"/>
    <col min="7457" max="7457" width="15.83984375" style="223" customWidth="1"/>
    <col min="7458" max="7458" width="15.578125" style="223" customWidth="1"/>
    <col min="7459" max="7459" width="10.15625" style="223" customWidth="1"/>
    <col min="7460" max="7460" width="14.3671875" style="223" customWidth="1"/>
    <col min="7461" max="7461" width="16.1015625" style="223" customWidth="1"/>
    <col min="7462" max="7463" width="12.83984375" style="223" customWidth="1"/>
    <col min="7464" max="7464" width="14.89453125" style="223" customWidth="1"/>
    <col min="7465" max="7465" width="14.62890625" style="223" customWidth="1"/>
    <col min="7466" max="7466" width="10.15625" style="223" customWidth="1"/>
    <col min="7467" max="7467" width="11.20703125" style="223" customWidth="1"/>
    <col min="7468" max="7473" width="10.15625" style="223" customWidth="1"/>
    <col min="7474" max="7474" width="15.5234375" style="223" customWidth="1"/>
    <col min="7475" max="7475" width="11.20703125" style="223" customWidth="1"/>
    <col min="7476" max="7476" width="13.7890625" style="223" customWidth="1"/>
    <col min="7477" max="7477" width="10.15625" style="223" customWidth="1"/>
    <col min="7478" max="7478" width="18.41796875" style="223" customWidth="1"/>
    <col min="7479" max="7479" width="12.734375" style="223" customWidth="1"/>
    <col min="7480" max="7480" width="10.15625" style="223" customWidth="1"/>
    <col min="7481" max="7481" width="9.62890625" style="223" customWidth="1"/>
    <col min="7482" max="7482" width="7.83984375" style="223" customWidth="1"/>
    <col min="7483" max="7483" width="9.62890625" style="223" customWidth="1"/>
    <col min="7484" max="7484" width="1.1015625" style="223" customWidth="1"/>
    <col min="7485" max="7680" width="9.62890625" style="223"/>
    <col min="7681" max="7681" width="22.20703125" style="223" customWidth="1"/>
    <col min="7682" max="7682" width="12.578125" style="223" customWidth="1"/>
    <col min="7683" max="7699" width="0" style="223" hidden="1" customWidth="1"/>
    <col min="7700" max="7700" width="39.9453125" style="223" customWidth="1"/>
    <col min="7701" max="7701" width="62.3671875" style="223" customWidth="1"/>
    <col min="7702" max="7702" width="25.3125" style="223" customWidth="1"/>
    <col min="7703" max="7703" width="12.05078125" style="223" customWidth="1"/>
    <col min="7704" max="7704" width="24.3671875" style="223" customWidth="1"/>
    <col min="7705" max="7707" width="12.05078125" style="223" customWidth="1"/>
    <col min="7708" max="7708" width="15.83984375" style="223" customWidth="1"/>
    <col min="7709" max="7709" width="11.5234375" style="223" customWidth="1"/>
    <col min="7710" max="7710" width="0" style="223" hidden="1" customWidth="1"/>
    <col min="7711" max="7711" width="18" style="223" customWidth="1"/>
    <col min="7712" max="7712" width="16.62890625" style="223" customWidth="1"/>
    <col min="7713" max="7713" width="15.83984375" style="223" customWidth="1"/>
    <col min="7714" max="7714" width="15.578125" style="223" customWidth="1"/>
    <col min="7715" max="7715" width="10.15625" style="223" customWidth="1"/>
    <col min="7716" max="7716" width="14.3671875" style="223" customWidth="1"/>
    <col min="7717" max="7717" width="16.1015625" style="223" customWidth="1"/>
    <col min="7718" max="7719" width="12.83984375" style="223" customWidth="1"/>
    <col min="7720" max="7720" width="14.89453125" style="223" customWidth="1"/>
    <col min="7721" max="7721" width="14.62890625" style="223" customWidth="1"/>
    <col min="7722" max="7722" width="10.15625" style="223" customWidth="1"/>
    <col min="7723" max="7723" width="11.20703125" style="223" customWidth="1"/>
    <col min="7724" max="7729" width="10.15625" style="223" customWidth="1"/>
    <col min="7730" max="7730" width="15.5234375" style="223" customWidth="1"/>
    <col min="7731" max="7731" width="11.20703125" style="223" customWidth="1"/>
    <col min="7732" max="7732" width="13.7890625" style="223" customWidth="1"/>
    <col min="7733" max="7733" width="10.15625" style="223" customWidth="1"/>
    <col min="7734" max="7734" width="18.41796875" style="223" customWidth="1"/>
    <col min="7735" max="7735" width="12.734375" style="223" customWidth="1"/>
    <col min="7736" max="7736" width="10.15625" style="223" customWidth="1"/>
    <col min="7737" max="7737" width="9.62890625" style="223" customWidth="1"/>
    <col min="7738" max="7738" width="7.83984375" style="223" customWidth="1"/>
    <col min="7739" max="7739" width="9.62890625" style="223" customWidth="1"/>
    <col min="7740" max="7740" width="1.1015625" style="223" customWidth="1"/>
    <col min="7741" max="7936" width="9.62890625" style="223"/>
    <col min="7937" max="7937" width="22.20703125" style="223" customWidth="1"/>
    <col min="7938" max="7938" width="12.578125" style="223" customWidth="1"/>
    <col min="7939" max="7955" width="0" style="223" hidden="1" customWidth="1"/>
    <col min="7956" max="7956" width="39.9453125" style="223" customWidth="1"/>
    <col min="7957" max="7957" width="62.3671875" style="223" customWidth="1"/>
    <col min="7958" max="7958" width="25.3125" style="223" customWidth="1"/>
    <col min="7959" max="7959" width="12.05078125" style="223" customWidth="1"/>
    <col min="7960" max="7960" width="24.3671875" style="223" customWidth="1"/>
    <col min="7961" max="7963" width="12.05078125" style="223" customWidth="1"/>
    <col min="7964" max="7964" width="15.83984375" style="223" customWidth="1"/>
    <col min="7965" max="7965" width="11.5234375" style="223" customWidth="1"/>
    <col min="7966" max="7966" width="0" style="223" hidden="1" customWidth="1"/>
    <col min="7967" max="7967" width="18" style="223" customWidth="1"/>
    <col min="7968" max="7968" width="16.62890625" style="223" customWidth="1"/>
    <col min="7969" max="7969" width="15.83984375" style="223" customWidth="1"/>
    <col min="7970" max="7970" width="15.578125" style="223" customWidth="1"/>
    <col min="7971" max="7971" width="10.15625" style="223" customWidth="1"/>
    <col min="7972" max="7972" width="14.3671875" style="223" customWidth="1"/>
    <col min="7973" max="7973" width="16.1015625" style="223" customWidth="1"/>
    <col min="7974" max="7975" width="12.83984375" style="223" customWidth="1"/>
    <col min="7976" max="7976" width="14.89453125" style="223" customWidth="1"/>
    <col min="7977" max="7977" width="14.62890625" style="223" customWidth="1"/>
    <col min="7978" max="7978" width="10.15625" style="223" customWidth="1"/>
    <col min="7979" max="7979" width="11.20703125" style="223" customWidth="1"/>
    <col min="7980" max="7985" width="10.15625" style="223" customWidth="1"/>
    <col min="7986" max="7986" width="15.5234375" style="223" customWidth="1"/>
    <col min="7987" max="7987" width="11.20703125" style="223" customWidth="1"/>
    <col min="7988" max="7988" width="13.7890625" style="223" customWidth="1"/>
    <col min="7989" max="7989" width="10.15625" style="223" customWidth="1"/>
    <col min="7990" max="7990" width="18.41796875" style="223" customWidth="1"/>
    <col min="7991" max="7991" width="12.734375" style="223" customWidth="1"/>
    <col min="7992" max="7992" width="10.15625" style="223" customWidth="1"/>
    <col min="7993" max="7993" width="9.62890625" style="223" customWidth="1"/>
    <col min="7994" max="7994" width="7.83984375" style="223" customWidth="1"/>
    <col min="7995" max="7995" width="9.62890625" style="223" customWidth="1"/>
    <col min="7996" max="7996" width="1.1015625" style="223" customWidth="1"/>
    <col min="7997" max="8192" width="9.62890625" style="223"/>
    <col min="8193" max="8193" width="22.20703125" style="223" customWidth="1"/>
    <col min="8194" max="8194" width="12.578125" style="223" customWidth="1"/>
    <col min="8195" max="8211" width="0" style="223" hidden="1" customWidth="1"/>
    <col min="8212" max="8212" width="39.9453125" style="223" customWidth="1"/>
    <col min="8213" max="8213" width="62.3671875" style="223" customWidth="1"/>
    <col min="8214" max="8214" width="25.3125" style="223" customWidth="1"/>
    <col min="8215" max="8215" width="12.05078125" style="223" customWidth="1"/>
    <col min="8216" max="8216" width="24.3671875" style="223" customWidth="1"/>
    <col min="8217" max="8219" width="12.05078125" style="223" customWidth="1"/>
    <col min="8220" max="8220" width="15.83984375" style="223" customWidth="1"/>
    <col min="8221" max="8221" width="11.5234375" style="223" customWidth="1"/>
    <col min="8222" max="8222" width="0" style="223" hidden="1" customWidth="1"/>
    <col min="8223" max="8223" width="18" style="223" customWidth="1"/>
    <col min="8224" max="8224" width="16.62890625" style="223" customWidth="1"/>
    <col min="8225" max="8225" width="15.83984375" style="223" customWidth="1"/>
    <col min="8226" max="8226" width="15.578125" style="223" customWidth="1"/>
    <col min="8227" max="8227" width="10.15625" style="223" customWidth="1"/>
    <col min="8228" max="8228" width="14.3671875" style="223" customWidth="1"/>
    <col min="8229" max="8229" width="16.1015625" style="223" customWidth="1"/>
    <col min="8230" max="8231" width="12.83984375" style="223" customWidth="1"/>
    <col min="8232" max="8232" width="14.89453125" style="223" customWidth="1"/>
    <col min="8233" max="8233" width="14.62890625" style="223" customWidth="1"/>
    <col min="8234" max="8234" width="10.15625" style="223" customWidth="1"/>
    <col min="8235" max="8235" width="11.20703125" style="223" customWidth="1"/>
    <col min="8236" max="8241" width="10.15625" style="223" customWidth="1"/>
    <col min="8242" max="8242" width="15.5234375" style="223" customWidth="1"/>
    <col min="8243" max="8243" width="11.20703125" style="223" customWidth="1"/>
    <col min="8244" max="8244" width="13.7890625" style="223" customWidth="1"/>
    <col min="8245" max="8245" width="10.15625" style="223" customWidth="1"/>
    <col min="8246" max="8246" width="18.41796875" style="223" customWidth="1"/>
    <col min="8247" max="8247" width="12.734375" style="223" customWidth="1"/>
    <col min="8248" max="8248" width="10.15625" style="223" customWidth="1"/>
    <col min="8249" max="8249" width="9.62890625" style="223" customWidth="1"/>
    <col min="8250" max="8250" width="7.83984375" style="223" customWidth="1"/>
    <col min="8251" max="8251" width="9.62890625" style="223" customWidth="1"/>
    <col min="8252" max="8252" width="1.1015625" style="223" customWidth="1"/>
    <col min="8253" max="8448" width="9.62890625" style="223"/>
    <col min="8449" max="8449" width="22.20703125" style="223" customWidth="1"/>
    <col min="8450" max="8450" width="12.578125" style="223" customWidth="1"/>
    <col min="8451" max="8467" width="0" style="223" hidden="1" customWidth="1"/>
    <col min="8468" max="8468" width="39.9453125" style="223" customWidth="1"/>
    <col min="8469" max="8469" width="62.3671875" style="223" customWidth="1"/>
    <col min="8470" max="8470" width="25.3125" style="223" customWidth="1"/>
    <col min="8471" max="8471" width="12.05078125" style="223" customWidth="1"/>
    <col min="8472" max="8472" width="24.3671875" style="223" customWidth="1"/>
    <col min="8473" max="8475" width="12.05078125" style="223" customWidth="1"/>
    <col min="8476" max="8476" width="15.83984375" style="223" customWidth="1"/>
    <col min="8477" max="8477" width="11.5234375" style="223" customWidth="1"/>
    <col min="8478" max="8478" width="0" style="223" hidden="1" customWidth="1"/>
    <col min="8479" max="8479" width="18" style="223" customWidth="1"/>
    <col min="8480" max="8480" width="16.62890625" style="223" customWidth="1"/>
    <col min="8481" max="8481" width="15.83984375" style="223" customWidth="1"/>
    <col min="8482" max="8482" width="15.578125" style="223" customWidth="1"/>
    <col min="8483" max="8483" width="10.15625" style="223" customWidth="1"/>
    <col min="8484" max="8484" width="14.3671875" style="223" customWidth="1"/>
    <col min="8485" max="8485" width="16.1015625" style="223" customWidth="1"/>
    <col min="8486" max="8487" width="12.83984375" style="223" customWidth="1"/>
    <col min="8488" max="8488" width="14.89453125" style="223" customWidth="1"/>
    <col min="8489" max="8489" width="14.62890625" style="223" customWidth="1"/>
    <col min="8490" max="8490" width="10.15625" style="223" customWidth="1"/>
    <col min="8491" max="8491" width="11.20703125" style="223" customWidth="1"/>
    <col min="8492" max="8497" width="10.15625" style="223" customWidth="1"/>
    <col min="8498" max="8498" width="15.5234375" style="223" customWidth="1"/>
    <col min="8499" max="8499" width="11.20703125" style="223" customWidth="1"/>
    <col min="8500" max="8500" width="13.7890625" style="223" customWidth="1"/>
    <col min="8501" max="8501" width="10.15625" style="223" customWidth="1"/>
    <col min="8502" max="8502" width="18.41796875" style="223" customWidth="1"/>
    <col min="8503" max="8503" width="12.734375" style="223" customWidth="1"/>
    <col min="8504" max="8504" width="10.15625" style="223" customWidth="1"/>
    <col min="8505" max="8505" width="9.62890625" style="223" customWidth="1"/>
    <col min="8506" max="8506" width="7.83984375" style="223" customWidth="1"/>
    <col min="8507" max="8507" width="9.62890625" style="223" customWidth="1"/>
    <col min="8508" max="8508" width="1.1015625" style="223" customWidth="1"/>
    <col min="8509" max="8704" width="9.62890625" style="223"/>
    <col min="8705" max="8705" width="22.20703125" style="223" customWidth="1"/>
    <col min="8706" max="8706" width="12.578125" style="223" customWidth="1"/>
    <col min="8707" max="8723" width="0" style="223" hidden="1" customWidth="1"/>
    <col min="8724" max="8724" width="39.9453125" style="223" customWidth="1"/>
    <col min="8725" max="8725" width="62.3671875" style="223" customWidth="1"/>
    <col min="8726" max="8726" width="25.3125" style="223" customWidth="1"/>
    <col min="8727" max="8727" width="12.05078125" style="223" customWidth="1"/>
    <col min="8728" max="8728" width="24.3671875" style="223" customWidth="1"/>
    <col min="8729" max="8731" width="12.05078125" style="223" customWidth="1"/>
    <col min="8732" max="8732" width="15.83984375" style="223" customWidth="1"/>
    <col min="8733" max="8733" width="11.5234375" style="223" customWidth="1"/>
    <col min="8734" max="8734" width="0" style="223" hidden="1" customWidth="1"/>
    <col min="8735" max="8735" width="18" style="223" customWidth="1"/>
    <col min="8736" max="8736" width="16.62890625" style="223" customWidth="1"/>
    <col min="8737" max="8737" width="15.83984375" style="223" customWidth="1"/>
    <col min="8738" max="8738" width="15.578125" style="223" customWidth="1"/>
    <col min="8739" max="8739" width="10.15625" style="223" customWidth="1"/>
    <col min="8740" max="8740" width="14.3671875" style="223" customWidth="1"/>
    <col min="8741" max="8741" width="16.1015625" style="223" customWidth="1"/>
    <col min="8742" max="8743" width="12.83984375" style="223" customWidth="1"/>
    <col min="8744" max="8744" width="14.89453125" style="223" customWidth="1"/>
    <col min="8745" max="8745" width="14.62890625" style="223" customWidth="1"/>
    <col min="8746" max="8746" width="10.15625" style="223" customWidth="1"/>
    <col min="8747" max="8747" width="11.20703125" style="223" customWidth="1"/>
    <col min="8748" max="8753" width="10.15625" style="223" customWidth="1"/>
    <col min="8754" max="8754" width="15.5234375" style="223" customWidth="1"/>
    <col min="8755" max="8755" width="11.20703125" style="223" customWidth="1"/>
    <col min="8756" max="8756" width="13.7890625" style="223" customWidth="1"/>
    <col min="8757" max="8757" width="10.15625" style="223" customWidth="1"/>
    <col min="8758" max="8758" width="18.41796875" style="223" customWidth="1"/>
    <col min="8759" max="8759" width="12.734375" style="223" customWidth="1"/>
    <col min="8760" max="8760" width="10.15625" style="223" customWidth="1"/>
    <col min="8761" max="8761" width="9.62890625" style="223" customWidth="1"/>
    <col min="8762" max="8762" width="7.83984375" style="223" customWidth="1"/>
    <col min="8763" max="8763" width="9.62890625" style="223" customWidth="1"/>
    <col min="8764" max="8764" width="1.1015625" style="223" customWidth="1"/>
    <col min="8765" max="8960" width="9.62890625" style="223"/>
    <col min="8961" max="8961" width="22.20703125" style="223" customWidth="1"/>
    <col min="8962" max="8962" width="12.578125" style="223" customWidth="1"/>
    <col min="8963" max="8979" width="0" style="223" hidden="1" customWidth="1"/>
    <col min="8980" max="8980" width="39.9453125" style="223" customWidth="1"/>
    <col min="8981" max="8981" width="62.3671875" style="223" customWidth="1"/>
    <col min="8982" max="8982" width="25.3125" style="223" customWidth="1"/>
    <col min="8983" max="8983" width="12.05078125" style="223" customWidth="1"/>
    <col min="8984" max="8984" width="24.3671875" style="223" customWidth="1"/>
    <col min="8985" max="8987" width="12.05078125" style="223" customWidth="1"/>
    <col min="8988" max="8988" width="15.83984375" style="223" customWidth="1"/>
    <col min="8989" max="8989" width="11.5234375" style="223" customWidth="1"/>
    <col min="8990" max="8990" width="0" style="223" hidden="1" customWidth="1"/>
    <col min="8991" max="8991" width="18" style="223" customWidth="1"/>
    <col min="8992" max="8992" width="16.62890625" style="223" customWidth="1"/>
    <col min="8993" max="8993" width="15.83984375" style="223" customWidth="1"/>
    <col min="8994" max="8994" width="15.578125" style="223" customWidth="1"/>
    <col min="8995" max="8995" width="10.15625" style="223" customWidth="1"/>
    <col min="8996" max="8996" width="14.3671875" style="223" customWidth="1"/>
    <col min="8997" max="8997" width="16.1015625" style="223" customWidth="1"/>
    <col min="8998" max="8999" width="12.83984375" style="223" customWidth="1"/>
    <col min="9000" max="9000" width="14.89453125" style="223" customWidth="1"/>
    <col min="9001" max="9001" width="14.62890625" style="223" customWidth="1"/>
    <col min="9002" max="9002" width="10.15625" style="223" customWidth="1"/>
    <col min="9003" max="9003" width="11.20703125" style="223" customWidth="1"/>
    <col min="9004" max="9009" width="10.15625" style="223" customWidth="1"/>
    <col min="9010" max="9010" width="15.5234375" style="223" customWidth="1"/>
    <col min="9011" max="9011" width="11.20703125" style="223" customWidth="1"/>
    <col min="9012" max="9012" width="13.7890625" style="223" customWidth="1"/>
    <col min="9013" max="9013" width="10.15625" style="223" customWidth="1"/>
    <col min="9014" max="9014" width="18.41796875" style="223" customWidth="1"/>
    <col min="9015" max="9015" width="12.734375" style="223" customWidth="1"/>
    <col min="9016" max="9016" width="10.15625" style="223" customWidth="1"/>
    <col min="9017" max="9017" width="9.62890625" style="223" customWidth="1"/>
    <col min="9018" max="9018" width="7.83984375" style="223" customWidth="1"/>
    <col min="9019" max="9019" width="9.62890625" style="223" customWidth="1"/>
    <col min="9020" max="9020" width="1.1015625" style="223" customWidth="1"/>
    <col min="9021" max="9216" width="9.62890625" style="223"/>
    <col min="9217" max="9217" width="22.20703125" style="223" customWidth="1"/>
    <col min="9218" max="9218" width="12.578125" style="223" customWidth="1"/>
    <col min="9219" max="9235" width="0" style="223" hidden="1" customWidth="1"/>
    <col min="9236" max="9236" width="39.9453125" style="223" customWidth="1"/>
    <col min="9237" max="9237" width="62.3671875" style="223" customWidth="1"/>
    <col min="9238" max="9238" width="25.3125" style="223" customWidth="1"/>
    <col min="9239" max="9239" width="12.05078125" style="223" customWidth="1"/>
    <col min="9240" max="9240" width="24.3671875" style="223" customWidth="1"/>
    <col min="9241" max="9243" width="12.05078125" style="223" customWidth="1"/>
    <col min="9244" max="9244" width="15.83984375" style="223" customWidth="1"/>
    <col min="9245" max="9245" width="11.5234375" style="223" customWidth="1"/>
    <col min="9246" max="9246" width="0" style="223" hidden="1" customWidth="1"/>
    <col min="9247" max="9247" width="18" style="223" customWidth="1"/>
    <col min="9248" max="9248" width="16.62890625" style="223" customWidth="1"/>
    <col min="9249" max="9249" width="15.83984375" style="223" customWidth="1"/>
    <col min="9250" max="9250" width="15.578125" style="223" customWidth="1"/>
    <col min="9251" max="9251" width="10.15625" style="223" customWidth="1"/>
    <col min="9252" max="9252" width="14.3671875" style="223" customWidth="1"/>
    <col min="9253" max="9253" width="16.1015625" style="223" customWidth="1"/>
    <col min="9254" max="9255" width="12.83984375" style="223" customWidth="1"/>
    <col min="9256" max="9256" width="14.89453125" style="223" customWidth="1"/>
    <col min="9257" max="9257" width="14.62890625" style="223" customWidth="1"/>
    <col min="9258" max="9258" width="10.15625" style="223" customWidth="1"/>
    <col min="9259" max="9259" width="11.20703125" style="223" customWidth="1"/>
    <col min="9260" max="9265" width="10.15625" style="223" customWidth="1"/>
    <col min="9266" max="9266" width="15.5234375" style="223" customWidth="1"/>
    <col min="9267" max="9267" width="11.20703125" style="223" customWidth="1"/>
    <col min="9268" max="9268" width="13.7890625" style="223" customWidth="1"/>
    <col min="9269" max="9269" width="10.15625" style="223" customWidth="1"/>
    <col min="9270" max="9270" width="18.41796875" style="223" customWidth="1"/>
    <col min="9271" max="9271" width="12.734375" style="223" customWidth="1"/>
    <col min="9272" max="9272" width="10.15625" style="223" customWidth="1"/>
    <col min="9273" max="9273" width="9.62890625" style="223" customWidth="1"/>
    <col min="9274" max="9274" width="7.83984375" style="223" customWidth="1"/>
    <col min="9275" max="9275" width="9.62890625" style="223" customWidth="1"/>
    <col min="9276" max="9276" width="1.1015625" style="223" customWidth="1"/>
    <col min="9277" max="9472" width="9.62890625" style="223"/>
    <col min="9473" max="9473" width="22.20703125" style="223" customWidth="1"/>
    <col min="9474" max="9474" width="12.578125" style="223" customWidth="1"/>
    <col min="9475" max="9491" width="0" style="223" hidden="1" customWidth="1"/>
    <col min="9492" max="9492" width="39.9453125" style="223" customWidth="1"/>
    <col min="9493" max="9493" width="62.3671875" style="223" customWidth="1"/>
    <col min="9494" max="9494" width="25.3125" style="223" customWidth="1"/>
    <col min="9495" max="9495" width="12.05078125" style="223" customWidth="1"/>
    <col min="9496" max="9496" width="24.3671875" style="223" customWidth="1"/>
    <col min="9497" max="9499" width="12.05078125" style="223" customWidth="1"/>
    <col min="9500" max="9500" width="15.83984375" style="223" customWidth="1"/>
    <col min="9501" max="9501" width="11.5234375" style="223" customWidth="1"/>
    <col min="9502" max="9502" width="0" style="223" hidden="1" customWidth="1"/>
    <col min="9503" max="9503" width="18" style="223" customWidth="1"/>
    <col min="9504" max="9504" width="16.62890625" style="223" customWidth="1"/>
    <col min="9505" max="9505" width="15.83984375" style="223" customWidth="1"/>
    <col min="9506" max="9506" width="15.578125" style="223" customWidth="1"/>
    <col min="9507" max="9507" width="10.15625" style="223" customWidth="1"/>
    <col min="9508" max="9508" width="14.3671875" style="223" customWidth="1"/>
    <col min="9509" max="9509" width="16.1015625" style="223" customWidth="1"/>
    <col min="9510" max="9511" width="12.83984375" style="223" customWidth="1"/>
    <col min="9512" max="9512" width="14.89453125" style="223" customWidth="1"/>
    <col min="9513" max="9513" width="14.62890625" style="223" customWidth="1"/>
    <col min="9514" max="9514" width="10.15625" style="223" customWidth="1"/>
    <col min="9515" max="9515" width="11.20703125" style="223" customWidth="1"/>
    <col min="9516" max="9521" width="10.15625" style="223" customWidth="1"/>
    <col min="9522" max="9522" width="15.5234375" style="223" customWidth="1"/>
    <col min="9523" max="9523" width="11.20703125" style="223" customWidth="1"/>
    <col min="9524" max="9524" width="13.7890625" style="223" customWidth="1"/>
    <col min="9525" max="9525" width="10.15625" style="223" customWidth="1"/>
    <col min="9526" max="9526" width="18.41796875" style="223" customWidth="1"/>
    <col min="9527" max="9527" width="12.734375" style="223" customWidth="1"/>
    <col min="9528" max="9528" width="10.15625" style="223" customWidth="1"/>
    <col min="9529" max="9529" width="9.62890625" style="223" customWidth="1"/>
    <col min="9530" max="9530" width="7.83984375" style="223" customWidth="1"/>
    <col min="9531" max="9531" width="9.62890625" style="223" customWidth="1"/>
    <col min="9532" max="9532" width="1.1015625" style="223" customWidth="1"/>
    <col min="9533" max="9728" width="9.62890625" style="223"/>
    <col min="9729" max="9729" width="22.20703125" style="223" customWidth="1"/>
    <col min="9730" max="9730" width="12.578125" style="223" customWidth="1"/>
    <col min="9731" max="9747" width="0" style="223" hidden="1" customWidth="1"/>
    <col min="9748" max="9748" width="39.9453125" style="223" customWidth="1"/>
    <col min="9749" max="9749" width="62.3671875" style="223" customWidth="1"/>
    <col min="9750" max="9750" width="25.3125" style="223" customWidth="1"/>
    <col min="9751" max="9751" width="12.05078125" style="223" customWidth="1"/>
    <col min="9752" max="9752" width="24.3671875" style="223" customWidth="1"/>
    <col min="9753" max="9755" width="12.05078125" style="223" customWidth="1"/>
    <col min="9756" max="9756" width="15.83984375" style="223" customWidth="1"/>
    <col min="9757" max="9757" width="11.5234375" style="223" customWidth="1"/>
    <col min="9758" max="9758" width="0" style="223" hidden="1" customWidth="1"/>
    <col min="9759" max="9759" width="18" style="223" customWidth="1"/>
    <col min="9760" max="9760" width="16.62890625" style="223" customWidth="1"/>
    <col min="9761" max="9761" width="15.83984375" style="223" customWidth="1"/>
    <col min="9762" max="9762" width="15.578125" style="223" customWidth="1"/>
    <col min="9763" max="9763" width="10.15625" style="223" customWidth="1"/>
    <col min="9764" max="9764" width="14.3671875" style="223" customWidth="1"/>
    <col min="9765" max="9765" width="16.1015625" style="223" customWidth="1"/>
    <col min="9766" max="9767" width="12.83984375" style="223" customWidth="1"/>
    <col min="9768" max="9768" width="14.89453125" style="223" customWidth="1"/>
    <col min="9769" max="9769" width="14.62890625" style="223" customWidth="1"/>
    <col min="9770" max="9770" width="10.15625" style="223" customWidth="1"/>
    <col min="9771" max="9771" width="11.20703125" style="223" customWidth="1"/>
    <col min="9772" max="9777" width="10.15625" style="223" customWidth="1"/>
    <col min="9778" max="9778" width="15.5234375" style="223" customWidth="1"/>
    <col min="9779" max="9779" width="11.20703125" style="223" customWidth="1"/>
    <col min="9780" max="9780" width="13.7890625" style="223" customWidth="1"/>
    <col min="9781" max="9781" width="10.15625" style="223" customWidth="1"/>
    <col min="9782" max="9782" width="18.41796875" style="223" customWidth="1"/>
    <col min="9783" max="9783" width="12.734375" style="223" customWidth="1"/>
    <col min="9784" max="9784" width="10.15625" style="223" customWidth="1"/>
    <col min="9785" max="9785" width="9.62890625" style="223" customWidth="1"/>
    <col min="9786" max="9786" width="7.83984375" style="223" customWidth="1"/>
    <col min="9787" max="9787" width="9.62890625" style="223" customWidth="1"/>
    <col min="9788" max="9788" width="1.1015625" style="223" customWidth="1"/>
    <col min="9789" max="9984" width="9.62890625" style="223"/>
    <col min="9985" max="9985" width="22.20703125" style="223" customWidth="1"/>
    <col min="9986" max="9986" width="12.578125" style="223" customWidth="1"/>
    <col min="9987" max="10003" width="0" style="223" hidden="1" customWidth="1"/>
    <col min="10004" max="10004" width="39.9453125" style="223" customWidth="1"/>
    <col min="10005" max="10005" width="62.3671875" style="223" customWidth="1"/>
    <col min="10006" max="10006" width="25.3125" style="223" customWidth="1"/>
    <col min="10007" max="10007" width="12.05078125" style="223" customWidth="1"/>
    <col min="10008" max="10008" width="24.3671875" style="223" customWidth="1"/>
    <col min="10009" max="10011" width="12.05078125" style="223" customWidth="1"/>
    <col min="10012" max="10012" width="15.83984375" style="223" customWidth="1"/>
    <col min="10013" max="10013" width="11.5234375" style="223" customWidth="1"/>
    <col min="10014" max="10014" width="0" style="223" hidden="1" customWidth="1"/>
    <col min="10015" max="10015" width="18" style="223" customWidth="1"/>
    <col min="10016" max="10016" width="16.62890625" style="223" customWidth="1"/>
    <col min="10017" max="10017" width="15.83984375" style="223" customWidth="1"/>
    <col min="10018" max="10018" width="15.578125" style="223" customWidth="1"/>
    <col min="10019" max="10019" width="10.15625" style="223" customWidth="1"/>
    <col min="10020" max="10020" width="14.3671875" style="223" customWidth="1"/>
    <col min="10021" max="10021" width="16.1015625" style="223" customWidth="1"/>
    <col min="10022" max="10023" width="12.83984375" style="223" customWidth="1"/>
    <col min="10024" max="10024" width="14.89453125" style="223" customWidth="1"/>
    <col min="10025" max="10025" width="14.62890625" style="223" customWidth="1"/>
    <col min="10026" max="10026" width="10.15625" style="223" customWidth="1"/>
    <col min="10027" max="10027" width="11.20703125" style="223" customWidth="1"/>
    <col min="10028" max="10033" width="10.15625" style="223" customWidth="1"/>
    <col min="10034" max="10034" width="15.5234375" style="223" customWidth="1"/>
    <col min="10035" max="10035" width="11.20703125" style="223" customWidth="1"/>
    <col min="10036" max="10036" width="13.7890625" style="223" customWidth="1"/>
    <col min="10037" max="10037" width="10.15625" style="223" customWidth="1"/>
    <col min="10038" max="10038" width="18.41796875" style="223" customWidth="1"/>
    <col min="10039" max="10039" width="12.734375" style="223" customWidth="1"/>
    <col min="10040" max="10040" width="10.15625" style="223" customWidth="1"/>
    <col min="10041" max="10041" width="9.62890625" style="223" customWidth="1"/>
    <col min="10042" max="10042" width="7.83984375" style="223" customWidth="1"/>
    <col min="10043" max="10043" width="9.62890625" style="223" customWidth="1"/>
    <col min="10044" max="10044" width="1.1015625" style="223" customWidth="1"/>
    <col min="10045" max="10240" width="9.62890625" style="223"/>
    <col min="10241" max="10241" width="22.20703125" style="223" customWidth="1"/>
    <col min="10242" max="10242" width="12.578125" style="223" customWidth="1"/>
    <col min="10243" max="10259" width="0" style="223" hidden="1" customWidth="1"/>
    <col min="10260" max="10260" width="39.9453125" style="223" customWidth="1"/>
    <col min="10261" max="10261" width="62.3671875" style="223" customWidth="1"/>
    <col min="10262" max="10262" width="25.3125" style="223" customWidth="1"/>
    <col min="10263" max="10263" width="12.05078125" style="223" customWidth="1"/>
    <col min="10264" max="10264" width="24.3671875" style="223" customWidth="1"/>
    <col min="10265" max="10267" width="12.05078125" style="223" customWidth="1"/>
    <col min="10268" max="10268" width="15.83984375" style="223" customWidth="1"/>
    <col min="10269" max="10269" width="11.5234375" style="223" customWidth="1"/>
    <col min="10270" max="10270" width="0" style="223" hidden="1" customWidth="1"/>
    <col min="10271" max="10271" width="18" style="223" customWidth="1"/>
    <col min="10272" max="10272" width="16.62890625" style="223" customWidth="1"/>
    <col min="10273" max="10273" width="15.83984375" style="223" customWidth="1"/>
    <col min="10274" max="10274" width="15.578125" style="223" customWidth="1"/>
    <col min="10275" max="10275" width="10.15625" style="223" customWidth="1"/>
    <col min="10276" max="10276" width="14.3671875" style="223" customWidth="1"/>
    <col min="10277" max="10277" width="16.1015625" style="223" customWidth="1"/>
    <col min="10278" max="10279" width="12.83984375" style="223" customWidth="1"/>
    <col min="10280" max="10280" width="14.89453125" style="223" customWidth="1"/>
    <col min="10281" max="10281" width="14.62890625" style="223" customWidth="1"/>
    <col min="10282" max="10282" width="10.15625" style="223" customWidth="1"/>
    <col min="10283" max="10283" width="11.20703125" style="223" customWidth="1"/>
    <col min="10284" max="10289" width="10.15625" style="223" customWidth="1"/>
    <col min="10290" max="10290" width="15.5234375" style="223" customWidth="1"/>
    <col min="10291" max="10291" width="11.20703125" style="223" customWidth="1"/>
    <col min="10292" max="10292" width="13.7890625" style="223" customWidth="1"/>
    <col min="10293" max="10293" width="10.15625" style="223" customWidth="1"/>
    <col min="10294" max="10294" width="18.41796875" style="223" customWidth="1"/>
    <col min="10295" max="10295" width="12.734375" style="223" customWidth="1"/>
    <col min="10296" max="10296" width="10.15625" style="223" customWidth="1"/>
    <col min="10297" max="10297" width="9.62890625" style="223" customWidth="1"/>
    <col min="10298" max="10298" width="7.83984375" style="223" customWidth="1"/>
    <col min="10299" max="10299" width="9.62890625" style="223" customWidth="1"/>
    <col min="10300" max="10300" width="1.1015625" style="223" customWidth="1"/>
    <col min="10301" max="10496" width="9.62890625" style="223"/>
    <col min="10497" max="10497" width="22.20703125" style="223" customWidth="1"/>
    <col min="10498" max="10498" width="12.578125" style="223" customWidth="1"/>
    <col min="10499" max="10515" width="0" style="223" hidden="1" customWidth="1"/>
    <col min="10516" max="10516" width="39.9453125" style="223" customWidth="1"/>
    <col min="10517" max="10517" width="62.3671875" style="223" customWidth="1"/>
    <col min="10518" max="10518" width="25.3125" style="223" customWidth="1"/>
    <col min="10519" max="10519" width="12.05078125" style="223" customWidth="1"/>
    <col min="10520" max="10520" width="24.3671875" style="223" customWidth="1"/>
    <col min="10521" max="10523" width="12.05078125" style="223" customWidth="1"/>
    <col min="10524" max="10524" width="15.83984375" style="223" customWidth="1"/>
    <col min="10525" max="10525" width="11.5234375" style="223" customWidth="1"/>
    <col min="10526" max="10526" width="0" style="223" hidden="1" customWidth="1"/>
    <col min="10527" max="10527" width="18" style="223" customWidth="1"/>
    <col min="10528" max="10528" width="16.62890625" style="223" customWidth="1"/>
    <col min="10529" max="10529" width="15.83984375" style="223" customWidth="1"/>
    <col min="10530" max="10530" width="15.578125" style="223" customWidth="1"/>
    <col min="10531" max="10531" width="10.15625" style="223" customWidth="1"/>
    <col min="10532" max="10532" width="14.3671875" style="223" customWidth="1"/>
    <col min="10533" max="10533" width="16.1015625" style="223" customWidth="1"/>
    <col min="10534" max="10535" width="12.83984375" style="223" customWidth="1"/>
    <col min="10536" max="10536" width="14.89453125" style="223" customWidth="1"/>
    <col min="10537" max="10537" width="14.62890625" style="223" customWidth="1"/>
    <col min="10538" max="10538" width="10.15625" style="223" customWidth="1"/>
    <col min="10539" max="10539" width="11.20703125" style="223" customWidth="1"/>
    <col min="10540" max="10545" width="10.15625" style="223" customWidth="1"/>
    <col min="10546" max="10546" width="15.5234375" style="223" customWidth="1"/>
    <col min="10547" max="10547" width="11.20703125" style="223" customWidth="1"/>
    <col min="10548" max="10548" width="13.7890625" style="223" customWidth="1"/>
    <col min="10549" max="10549" width="10.15625" style="223" customWidth="1"/>
    <col min="10550" max="10550" width="18.41796875" style="223" customWidth="1"/>
    <col min="10551" max="10551" width="12.734375" style="223" customWidth="1"/>
    <col min="10552" max="10552" width="10.15625" style="223" customWidth="1"/>
    <col min="10553" max="10553" width="9.62890625" style="223" customWidth="1"/>
    <col min="10554" max="10554" width="7.83984375" style="223" customWidth="1"/>
    <col min="10555" max="10555" width="9.62890625" style="223" customWidth="1"/>
    <col min="10556" max="10556" width="1.1015625" style="223" customWidth="1"/>
    <col min="10557" max="10752" width="9.62890625" style="223"/>
    <col min="10753" max="10753" width="22.20703125" style="223" customWidth="1"/>
    <col min="10754" max="10754" width="12.578125" style="223" customWidth="1"/>
    <col min="10755" max="10771" width="0" style="223" hidden="1" customWidth="1"/>
    <col min="10772" max="10772" width="39.9453125" style="223" customWidth="1"/>
    <col min="10773" max="10773" width="62.3671875" style="223" customWidth="1"/>
    <col min="10774" max="10774" width="25.3125" style="223" customWidth="1"/>
    <col min="10775" max="10775" width="12.05078125" style="223" customWidth="1"/>
    <col min="10776" max="10776" width="24.3671875" style="223" customWidth="1"/>
    <col min="10777" max="10779" width="12.05078125" style="223" customWidth="1"/>
    <col min="10780" max="10780" width="15.83984375" style="223" customWidth="1"/>
    <col min="10781" max="10781" width="11.5234375" style="223" customWidth="1"/>
    <col min="10782" max="10782" width="0" style="223" hidden="1" customWidth="1"/>
    <col min="10783" max="10783" width="18" style="223" customWidth="1"/>
    <col min="10784" max="10784" width="16.62890625" style="223" customWidth="1"/>
    <col min="10785" max="10785" width="15.83984375" style="223" customWidth="1"/>
    <col min="10786" max="10786" width="15.578125" style="223" customWidth="1"/>
    <col min="10787" max="10787" width="10.15625" style="223" customWidth="1"/>
    <col min="10788" max="10788" width="14.3671875" style="223" customWidth="1"/>
    <col min="10789" max="10789" width="16.1015625" style="223" customWidth="1"/>
    <col min="10790" max="10791" width="12.83984375" style="223" customWidth="1"/>
    <col min="10792" max="10792" width="14.89453125" style="223" customWidth="1"/>
    <col min="10793" max="10793" width="14.62890625" style="223" customWidth="1"/>
    <col min="10794" max="10794" width="10.15625" style="223" customWidth="1"/>
    <col min="10795" max="10795" width="11.20703125" style="223" customWidth="1"/>
    <col min="10796" max="10801" width="10.15625" style="223" customWidth="1"/>
    <col min="10802" max="10802" width="15.5234375" style="223" customWidth="1"/>
    <col min="10803" max="10803" width="11.20703125" style="223" customWidth="1"/>
    <col min="10804" max="10804" width="13.7890625" style="223" customWidth="1"/>
    <col min="10805" max="10805" width="10.15625" style="223" customWidth="1"/>
    <col min="10806" max="10806" width="18.41796875" style="223" customWidth="1"/>
    <col min="10807" max="10807" width="12.734375" style="223" customWidth="1"/>
    <col min="10808" max="10808" width="10.15625" style="223" customWidth="1"/>
    <col min="10809" max="10809" width="9.62890625" style="223" customWidth="1"/>
    <col min="10810" max="10810" width="7.83984375" style="223" customWidth="1"/>
    <col min="10811" max="10811" width="9.62890625" style="223" customWidth="1"/>
    <col min="10812" max="10812" width="1.1015625" style="223" customWidth="1"/>
    <col min="10813" max="11008" width="9.62890625" style="223"/>
    <col min="11009" max="11009" width="22.20703125" style="223" customWidth="1"/>
    <col min="11010" max="11010" width="12.578125" style="223" customWidth="1"/>
    <col min="11011" max="11027" width="0" style="223" hidden="1" customWidth="1"/>
    <col min="11028" max="11028" width="39.9453125" style="223" customWidth="1"/>
    <col min="11029" max="11029" width="62.3671875" style="223" customWidth="1"/>
    <col min="11030" max="11030" width="25.3125" style="223" customWidth="1"/>
    <col min="11031" max="11031" width="12.05078125" style="223" customWidth="1"/>
    <col min="11032" max="11032" width="24.3671875" style="223" customWidth="1"/>
    <col min="11033" max="11035" width="12.05078125" style="223" customWidth="1"/>
    <col min="11036" max="11036" width="15.83984375" style="223" customWidth="1"/>
    <col min="11037" max="11037" width="11.5234375" style="223" customWidth="1"/>
    <col min="11038" max="11038" width="0" style="223" hidden="1" customWidth="1"/>
    <col min="11039" max="11039" width="18" style="223" customWidth="1"/>
    <col min="11040" max="11040" width="16.62890625" style="223" customWidth="1"/>
    <col min="11041" max="11041" width="15.83984375" style="223" customWidth="1"/>
    <col min="11042" max="11042" width="15.578125" style="223" customWidth="1"/>
    <col min="11043" max="11043" width="10.15625" style="223" customWidth="1"/>
    <col min="11044" max="11044" width="14.3671875" style="223" customWidth="1"/>
    <col min="11045" max="11045" width="16.1015625" style="223" customWidth="1"/>
    <col min="11046" max="11047" width="12.83984375" style="223" customWidth="1"/>
    <col min="11048" max="11048" width="14.89453125" style="223" customWidth="1"/>
    <col min="11049" max="11049" width="14.62890625" style="223" customWidth="1"/>
    <col min="11050" max="11050" width="10.15625" style="223" customWidth="1"/>
    <col min="11051" max="11051" width="11.20703125" style="223" customWidth="1"/>
    <col min="11052" max="11057" width="10.15625" style="223" customWidth="1"/>
    <col min="11058" max="11058" width="15.5234375" style="223" customWidth="1"/>
    <col min="11059" max="11059" width="11.20703125" style="223" customWidth="1"/>
    <col min="11060" max="11060" width="13.7890625" style="223" customWidth="1"/>
    <col min="11061" max="11061" width="10.15625" style="223" customWidth="1"/>
    <col min="11062" max="11062" width="18.41796875" style="223" customWidth="1"/>
    <col min="11063" max="11063" width="12.734375" style="223" customWidth="1"/>
    <col min="11064" max="11064" width="10.15625" style="223" customWidth="1"/>
    <col min="11065" max="11065" width="9.62890625" style="223" customWidth="1"/>
    <col min="11066" max="11066" width="7.83984375" style="223" customWidth="1"/>
    <col min="11067" max="11067" width="9.62890625" style="223" customWidth="1"/>
    <col min="11068" max="11068" width="1.1015625" style="223" customWidth="1"/>
    <col min="11069" max="11264" width="9.62890625" style="223"/>
    <col min="11265" max="11265" width="22.20703125" style="223" customWidth="1"/>
    <col min="11266" max="11266" width="12.578125" style="223" customWidth="1"/>
    <col min="11267" max="11283" width="0" style="223" hidden="1" customWidth="1"/>
    <col min="11284" max="11284" width="39.9453125" style="223" customWidth="1"/>
    <col min="11285" max="11285" width="62.3671875" style="223" customWidth="1"/>
    <col min="11286" max="11286" width="25.3125" style="223" customWidth="1"/>
    <col min="11287" max="11287" width="12.05078125" style="223" customWidth="1"/>
    <col min="11288" max="11288" width="24.3671875" style="223" customWidth="1"/>
    <col min="11289" max="11291" width="12.05078125" style="223" customWidth="1"/>
    <col min="11292" max="11292" width="15.83984375" style="223" customWidth="1"/>
    <col min="11293" max="11293" width="11.5234375" style="223" customWidth="1"/>
    <col min="11294" max="11294" width="0" style="223" hidden="1" customWidth="1"/>
    <col min="11295" max="11295" width="18" style="223" customWidth="1"/>
    <col min="11296" max="11296" width="16.62890625" style="223" customWidth="1"/>
    <col min="11297" max="11297" width="15.83984375" style="223" customWidth="1"/>
    <col min="11298" max="11298" width="15.578125" style="223" customWidth="1"/>
    <col min="11299" max="11299" width="10.15625" style="223" customWidth="1"/>
    <col min="11300" max="11300" width="14.3671875" style="223" customWidth="1"/>
    <col min="11301" max="11301" width="16.1015625" style="223" customWidth="1"/>
    <col min="11302" max="11303" width="12.83984375" style="223" customWidth="1"/>
    <col min="11304" max="11304" width="14.89453125" style="223" customWidth="1"/>
    <col min="11305" max="11305" width="14.62890625" style="223" customWidth="1"/>
    <col min="11306" max="11306" width="10.15625" style="223" customWidth="1"/>
    <col min="11307" max="11307" width="11.20703125" style="223" customWidth="1"/>
    <col min="11308" max="11313" width="10.15625" style="223" customWidth="1"/>
    <col min="11314" max="11314" width="15.5234375" style="223" customWidth="1"/>
    <col min="11315" max="11315" width="11.20703125" style="223" customWidth="1"/>
    <col min="11316" max="11316" width="13.7890625" style="223" customWidth="1"/>
    <col min="11317" max="11317" width="10.15625" style="223" customWidth="1"/>
    <col min="11318" max="11318" width="18.41796875" style="223" customWidth="1"/>
    <col min="11319" max="11319" width="12.734375" style="223" customWidth="1"/>
    <col min="11320" max="11320" width="10.15625" style="223" customWidth="1"/>
    <col min="11321" max="11321" width="9.62890625" style="223" customWidth="1"/>
    <col min="11322" max="11322" width="7.83984375" style="223" customWidth="1"/>
    <col min="11323" max="11323" width="9.62890625" style="223" customWidth="1"/>
    <col min="11324" max="11324" width="1.1015625" style="223" customWidth="1"/>
    <col min="11325" max="11520" width="9.62890625" style="223"/>
    <col min="11521" max="11521" width="22.20703125" style="223" customWidth="1"/>
    <col min="11522" max="11522" width="12.578125" style="223" customWidth="1"/>
    <col min="11523" max="11539" width="0" style="223" hidden="1" customWidth="1"/>
    <col min="11540" max="11540" width="39.9453125" style="223" customWidth="1"/>
    <col min="11541" max="11541" width="62.3671875" style="223" customWidth="1"/>
    <col min="11542" max="11542" width="25.3125" style="223" customWidth="1"/>
    <col min="11543" max="11543" width="12.05078125" style="223" customWidth="1"/>
    <col min="11544" max="11544" width="24.3671875" style="223" customWidth="1"/>
    <col min="11545" max="11547" width="12.05078125" style="223" customWidth="1"/>
    <col min="11548" max="11548" width="15.83984375" style="223" customWidth="1"/>
    <col min="11549" max="11549" width="11.5234375" style="223" customWidth="1"/>
    <col min="11550" max="11550" width="0" style="223" hidden="1" customWidth="1"/>
    <col min="11551" max="11551" width="18" style="223" customWidth="1"/>
    <col min="11552" max="11552" width="16.62890625" style="223" customWidth="1"/>
    <col min="11553" max="11553" width="15.83984375" style="223" customWidth="1"/>
    <col min="11554" max="11554" width="15.578125" style="223" customWidth="1"/>
    <col min="11555" max="11555" width="10.15625" style="223" customWidth="1"/>
    <col min="11556" max="11556" width="14.3671875" style="223" customWidth="1"/>
    <col min="11557" max="11557" width="16.1015625" style="223" customWidth="1"/>
    <col min="11558" max="11559" width="12.83984375" style="223" customWidth="1"/>
    <col min="11560" max="11560" width="14.89453125" style="223" customWidth="1"/>
    <col min="11561" max="11561" width="14.62890625" style="223" customWidth="1"/>
    <col min="11562" max="11562" width="10.15625" style="223" customWidth="1"/>
    <col min="11563" max="11563" width="11.20703125" style="223" customWidth="1"/>
    <col min="11564" max="11569" width="10.15625" style="223" customWidth="1"/>
    <col min="11570" max="11570" width="15.5234375" style="223" customWidth="1"/>
    <col min="11571" max="11571" width="11.20703125" style="223" customWidth="1"/>
    <col min="11572" max="11572" width="13.7890625" style="223" customWidth="1"/>
    <col min="11573" max="11573" width="10.15625" style="223" customWidth="1"/>
    <col min="11574" max="11574" width="18.41796875" style="223" customWidth="1"/>
    <col min="11575" max="11575" width="12.734375" style="223" customWidth="1"/>
    <col min="11576" max="11576" width="10.15625" style="223" customWidth="1"/>
    <col min="11577" max="11577" width="9.62890625" style="223" customWidth="1"/>
    <col min="11578" max="11578" width="7.83984375" style="223" customWidth="1"/>
    <col min="11579" max="11579" width="9.62890625" style="223" customWidth="1"/>
    <col min="11580" max="11580" width="1.1015625" style="223" customWidth="1"/>
    <col min="11581" max="11776" width="9.62890625" style="223"/>
    <col min="11777" max="11777" width="22.20703125" style="223" customWidth="1"/>
    <col min="11778" max="11778" width="12.578125" style="223" customWidth="1"/>
    <col min="11779" max="11795" width="0" style="223" hidden="1" customWidth="1"/>
    <col min="11796" max="11796" width="39.9453125" style="223" customWidth="1"/>
    <col min="11797" max="11797" width="62.3671875" style="223" customWidth="1"/>
    <col min="11798" max="11798" width="25.3125" style="223" customWidth="1"/>
    <col min="11799" max="11799" width="12.05078125" style="223" customWidth="1"/>
    <col min="11800" max="11800" width="24.3671875" style="223" customWidth="1"/>
    <col min="11801" max="11803" width="12.05078125" style="223" customWidth="1"/>
    <col min="11804" max="11804" width="15.83984375" style="223" customWidth="1"/>
    <col min="11805" max="11805" width="11.5234375" style="223" customWidth="1"/>
    <col min="11806" max="11806" width="0" style="223" hidden="1" customWidth="1"/>
    <col min="11807" max="11807" width="18" style="223" customWidth="1"/>
    <col min="11808" max="11808" width="16.62890625" style="223" customWidth="1"/>
    <col min="11809" max="11809" width="15.83984375" style="223" customWidth="1"/>
    <col min="11810" max="11810" width="15.578125" style="223" customWidth="1"/>
    <col min="11811" max="11811" width="10.15625" style="223" customWidth="1"/>
    <col min="11812" max="11812" width="14.3671875" style="223" customWidth="1"/>
    <col min="11813" max="11813" width="16.1015625" style="223" customWidth="1"/>
    <col min="11814" max="11815" width="12.83984375" style="223" customWidth="1"/>
    <col min="11816" max="11816" width="14.89453125" style="223" customWidth="1"/>
    <col min="11817" max="11817" width="14.62890625" style="223" customWidth="1"/>
    <col min="11818" max="11818" width="10.15625" style="223" customWidth="1"/>
    <col min="11819" max="11819" width="11.20703125" style="223" customWidth="1"/>
    <col min="11820" max="11825" width="10.15625" style="223" customWidth="1"/>
    <col min="11826" max="11826" width="15.5234375" style="223" customWidth="1"/>
    <col min="11827" max="11827" width="11.20703125" style="223" customWidth="1"/>
    <col min="11828" max="11828" width="13.7890625" style="223" customWidth="1"/>
    <col min="11829" max="11829" width="10.15625" style="223" customWidth="1"/>
    <col min="11830" max="11830" width="18.41796875" style="223" customWidth="1"/>
    <col min="11831" max="11831" width="12.734375" style="223" customWidth="1"/>
    <col min="11832" max="11832" width="10.15625" style="223" customWidth="1"/>
    <col min="11833" max="11833" width="9.62890625" style="223" customWidth="1"/>
    <col min="11834" max="11834" width="7.83984375" style="223" customWidth="1"/>
    <col min="11835" max="11835" width="9.62890625" style="223" customWidth="1"/>
    <col min="11836" max="11836" width="1.1015625" style="223" customWidth="1"/>
    <col min="11837" max="12032" width="9.62890625" style="223"/>
    <col min="12033" max="12033" width="22.20703125" style="223" customWidth="1"/>
    <col min="12034" max="12034" width="12.578125" style="223" customWidth="1"/>
    <col min="12035" max="12051" width="0" style="223" hidden="1" customWidth="1"/>
    <col min="12052" max="12052" width="39.9453125" style="223" customWidth="1"/>
    <col min="12053" max="12053" width="62.3671875" style="223" customWidth="1"/>
    <col min="12054" max="12054" width="25.3125" style="223" customWidth="1"/>
    <col min="12055" max="12055" width="12.05078125" style="223" customWidth="1"/>
    <col min="12056" max="12056" width="24.3671875" style="223" customWidth="1"/>
    <col min="12057" max="12059" width="12.05078125" style="223" customWidth="1"/>
    <col min="12060" max="12060" width="15.83984375" style="223" customWidth="1"/>
    <col min="12061" max="12061" width="11.5234375" style="223" customWidth="1"/>
    <col min="12062" max="12062" width="0" style="223" hidden="1" customWidth="1"/>
    <col min="12063" max="12063" width="18" style="223" customWidth="1"/>
    <col min="12064" max="12064" width="16.62890625" style="223" customWidth="1"/>
    <col min="12065" max="12065" width="15.83984375" style="223" customWidth="1"/>
    <col min="12066" max="12066" width="15.578125" style="223" customWidth="1"/>
    <col min="12067" max="12067" width="10.15625" style="223" customWidth="1"/>
    <col min="12068" max="12068" width="14.3671875" style="223" customWidth="1"/>
    <col min="12069" max="12069" width="16.1015625" style="223" customWidth="1"/>
    <col min="12070" max="12071" width="12.83984375" style="223" customWidth="1"/>
    <col min="12072" max="12072" width="14.89453125" style="223" customWidth="1"/>
    <col min="12073" max="12073" width="14.62890625" style="223" customWidth="1"/>
    <col min="12074" max="12074" width="10.15625" style="223" customWidth="1"/>
    <col min="12075" max="12075" width="11.20703125" style="223" customWidth="1"/>
    <col min="12076" max="12081" width="10.15625" style="223" customWidth="1"/>
    <col min="12082" max="12082" width="15.5234375" style="223" customWidth="1"/>
    <col min="12083" max="12083" width="11.20703125" style="223" customWidth="1"/>
    <col min="12084" max="12084" width="13.7890625" style="223" customWidth="1"/>
    <col min="12085" max="12085" width="10.15625" style="223" customWidth="1"/>
    <col min="12086" max="12086" width="18.41796875" style="223" customWidth="1"/>
    <col min="12087" max="12087" width="12.734375" style="223" customWidth="1"/>
    <col min="12088" max="12088" width="10.15625" style="223" customWidth="1"/>
    <col min="12089" max="12089" width="9.62890625" style="223" customWidth="1"/>
    <col min="12090" max="12090" width="7.83984375" style="223" customWidth="1"/>
    <col min="12091" max="12091" width="9.62890625" style="223" customWidth="1"/>
    <col min="12092" max="12092" width="1.1015625" style="223" customWidth="1"/>
    <col min="12093" max="12288" width="9.62890625" style="223"/>
    <col min="12289" max="12289" width="22.20703125" style="223" customWidth="1"/>
    <col min="12290" max="12290" width="12.578125" style="223" customWidth="1"/>
    <col min="12291" max="12307" width="0" style="223" hidden="1" customWidth="1"/>
    <col min="12308" max="12308" width="39.9453125" style="223" customWidth="1"/>
    <col min="12309" max="12309" width="62.3671875" style="223" customWidth="1"/>
    <col min="12310" max="12310" width="25.3125" style="223" customWidth="1"/>
    <col min="12311" max="12311" width="12.05078125" style="223" customWidth="1"/>
    <col min="12312" max="12312" width="24.3671875" style="223" customWidth="1"/>
    <col min="12313" max="12315" width="12.05078125" style="223" customWidth="1"/>
    <col min="12316" max="12316" width="15.83984375" style="223" customWidth="1"/>
    <col min="12317" max="12317" width="11.5234375" style="223" customWidth="1"/>
    <col min="12318" max="12318" width="0" style="223" hidden="1" customWidth="1"/>
    <col min="12319" max="12319" width="18" style="223" customWidth="1"/>
    <col min="12320" max="12320" width="16.62890625" style="223" customWidth="1"/>
    <col min="12321" max="12321" width="15.83984375" style="223" customWidth="1"/>
    <col min="12322" max="12322" width="15.578125" style="223" customWidth="1"/>
    <col min="12323" max="12323" width="10.15625" style="223" customWidth="1"/>
    <col min="12324" max="12324" width="14.3671875" style="223" customWidth="1"/>
    <col min="12325" max="12325" width="16.1015625" style="223" customWidth="1"/>
    <col min="12326" max="12327" width="12.83984375" style="223" customWidth="1"/>
    <col min="12328" max="12328" width="14.89453125" style="223" customWidth="1"/>
    <col min="12329" max="12329" width="14.62890625" style="223" customWidth="1"/>
    <col min="12330" max="12330" width="10.15625" style="223" customWidth="1"/>
    <col min="12331" max="12331" width="11.20703125" style="223" customWidth="1"/>
    <col min="12332" max="12337" width="10.15625" style="223" customWidth="1"/>
    <col min="12338" max="12338" width="15.5234375" style="223" customWidth="1"/>
    <col min="12339" max="12339" width="11.20703125" style="223" customWidth="1"/>
    <col min="12340" max="12340" width="13.7890625" style="223" customWidth="1"/>
    <col min="12341" max="12341" width="10.15625" style="223" customWidth="1"/>
    <col min="12342" max="12342" width="18.41796875" style="223" customWidth="1"/>
    <col min="12343" max="12343" width="12.734375" style="223" customWidth="1"/>
    <col min="12344" max="12344" width="10.15625" style="223" customWidth="1"/>
    <col min="12345" max="12345" width="9.62890625" style="223" customWidth="1"/>
    <col min="12346" max="12346" width="7.83984375" style="223" customWidth="1"/>
    <col min="12347" max="12347" width="9.62890625" style="223" customWidth="1"/>
    <col min="12348" max="12348" width="1.1015625" style="223" customWidth="1"/>
    <col min="12349" max="12544" width="9.62890625" style="223"/>
    <col min="12545" max="12545" width="22.20703125" style="223" customWidth="1"/>
    <col min="12546" max="12546" width="12.578125" style="223" customWidth="1"/>
    <col min="12547" max="12563" width="0" style="223" hidden="1" customWidth="1"/>
    <col min="12564" max="12564" width="39.9453125" style="223" customWidth="1"/>
    <col min="12565" max="12565" width="62.3671875" style="223" customWidth="1"/>
    <col min="12566" max="12566" width="25.3125" style="223" customWidth="1"/>
    <col min="12567" max="12567" width="12.05078125" style="223" customWidth="1"/>
    <col min="12568" max="12568" width="24.3671875" style="223" customWidth="1"/>
    <col min="12569" max="12571" width="12.05078125" style="223" customWidth="1"/>
    <col min="12572" max="12572" width="15.83984375" style="223" customWidth="1"/>
    <col min="12573" max="12573" width="11.5234375" style="223" customWidth="1"/>
    <col min="12574" max="12574" width="0" style="223" hidden="1" customWidth="1"/>
    <col min="12575" max="12575" width="18" style="223" customWidth="1"/>
    <col min="12576" max="12576" width="16.62890625" style="223" customWidth="1"/>
    <col min="12577" max="12577" width="15.83984375" style="223" customWidth="1"/>
    <col min="12578" max="12578" width="15.578125" style="223" customWidth="1"/>
    <col min="12579" max="12579" width="10.15625" style="223" customWidth="1"/>
    <col min="12580" max="12580" width="14.3671875" style="223" customWidth="1"/>
    <col min="12581" max="12581" width="16.1015625" style="223" customWidth="1"/>
    <col min="12582" max="12583" width="12.83984375" style="223" customWidth="1"/>
    <col min="12584" max="12584" width="14.89453125" style="223" customWidth="1"/>
    <col min="12585" max="12585" width="14.62890625" style="223" customWidth="1"/>
    <col min="12586" max="12586" width="10.15625" style="223" customWidth="1"/>
    <col min="12587" max="12587" width="11.20703125" style="223" customWidth="1"/>
    <col min="12588" max="12593" width="10.15625" style="223" customWidth="1"/>
    <col min="12594" max="12594" width="15.5234375" style="223" customWidth="1"/>
    <col min="12595" max="12595" width="11.20703125" style="223" customWidth="1"/>
    <col min="12596" max="12596" width="13.7890625" style="223" customWidth="1"/>
    <col min="12597" max="12597" width="10.15625" style="223" customWidth="1"/>
    <col min="12598" max="12598" width="18.41796875" style="223" customWidth="1"/>
    <col min="12599" max="12599" width="12.734375" style="223" customWidth="1"/>
    <col min="12600" max="12600" width="10.15625" style="223" customWidth="1"/>
    <col min="12601" max="12601" width="9.62890625" style="223" customWidth="1"/>
    <col min="12602" max="12602" width="7.83984375" style="223" customWidth="1"/>
    <col min="12603" max="12603" width="9.62890625" style="223" customWidth="1"/>
    <col min="12604" max="12604" width="1.1015625" style="223" customWidth="1"/>
    <col min="12605" max="12800" width="9.62890625" style="223"/>
    <col min="12801" max="12801" width="22.20703125" style="223" customWidth="1"/>
    <col min="12802" max="12802" width="12.578125" style="223" customWidth="1"/>
    <col min="12803" max="12819" width="0" style="223" hidden="1" customWidth="1"/>
    <col min="12820" max="12820" width="39.9453125" style="223" customWidth="1"/>
    <col min="12821" max="12821" width="62.3671875" style="223" customWidth="1"/>
    <col min="12822" max="12822" width="25.3125" style="223" customWidth="1"/>
    <col min="12823" max="12823" width="12.05078125" style="223" customWidth="1"/>
    <col min="12824" max="12824" width="24.3671875" style="223" customWidth="1"/>
    <col min="12825" max="12827" width="12.05078125" style="223" customWidth="1"/>
    <col min="12828" max="12828" width="15.83984375" style="223" customWidth="1"/>
    <col min="12829" max="12829" width="11.5234375" style="223" customWidth="1"/>
    <col min="12830" max="12830" width="0" style="223" hidden="1" customWidth="1"/>
    <col min="12831" max="12831" width="18" style="223" customWidth="1"/>
    <col min="12832" max="12832" width="16.62890625" style="223" customWidth="1"/>
    <col min="12833" max="12833" width="15.83984375" style="223" customWidth="1"/>
    <col min="12834" max="12834" width="15.578125" style="223" customWidth="1"/>
    <col min="12835" max="12835" width="10.15625" style="223" customWidth="1"/>
    <col min="12836" max="12836" width="14.3671875" style="223" customWidth="1"/>
    <col min="12837" max="12837" width="16.1015625" style="223" customWidth="1"/>
    <col min="12838" max="12839" width="12.83984375" style="223" customWidth="1"/>
    <col min="12840" max="12840" width="14.89453125" style="223" customWidth="1"/>
    <col min="12841" max="12841" width="14.62890625" style="223" customWidth="1"/>
    <col min="12842" max="12842" width="10.15625" style="223" customWidth="1"/>
    <col min="12843" max="12843" width="11.20703125" style="223" customWidth="1"/>
    <col min="12844" max="12849" width="10.15625" style="223" customWidth="1"/>
    <col min="12850" max="12850" width="15.5234375" style="223" customWidth="1"/>
    <col min="12851" max="12851" width="11.20703125" style="223" customWidth="1"/>
    <col min="12852" max="12852" width="13.7890625" style="223" customWidth="1"/>
    <col min="12853" max="12853" width="10.15625" style="223" customWidth="1"/>
    <col min="12854" max="12854" width="18.41796875" style="223" customWidth="1"/>
    <col min="12855" max="12855" width="12.734375" style="223" customWidth="1"/>
    <col min="12856" max="12856" width="10.15625" style="223" customWidth="1"/>
    <col min="12857" max="12857" width="9.62890625" style="223" customWidth="1"/>
    <col min="12858" max="12858" width="7.83984375" style="223" customWidth="1"/>
    <col min="12859" max="12859" width="9.62890625" style="223" customWidth="1"/>
    <col min="12860" max="12860" width="1.1015625" style="223" customWidth="1"/>
    <col min="12861" max="13056" width="9.62890625" style="223"/>
    <col min="13057" max="13057" width="22.20703125" style="223" customWidth="1"/>
    <col min="13058" max="13058" width="12.578125" style="223" customWidth="1"/>
    <col min="13059" max="13075" width="0" style="223" hidden="1" customWidth="1"/>
    <col min="13076" max="13076" width="39.9453125" style="223" customWidth="1"/>
    <col min="13077" max="13077" width="62.3671875" style="223" customWidth="1"/>
    <col min="13078" max="13078" width="25.3125" style="223" customWidth="1"/>
    <col min="13079" max="13079" width="12.05078125" style="223" customWidth="1"/>
    <col min="13080" max="13080" width="24.3671875" style="223" customWidth="1"/>
    <col min="13081" max="13083" width="12.05078125" style="223" customWidth="1"/>
    <col min="13084" max="13084" width="15.83984375" style="223" customWidth="1"/>
    <col min="13085" max="13085" width="11.5234375" style="223" customWidth="1"/>
    <col min="13086" max="13086" width="0" style="223" hidden="1" customWidth="1"/>
    <col min="13087" max="13087" width="18" style="223" customWidth="1"/>
    <col min="13088" max="13088" width="16.62890625" style="223" customWidth="1"/>
    <col min="13089" max="13089" width="15.83984375" style="223" customWidth="1"/>
    <col min="13090" max="13090" width="15.578125" style="223" customWidth="1"/>
    <col min="13091" max="13091" width="10.15625" style="223" customWidth="1"/>
    <col min="13092" max="13092" width="14.3671875" style="223" customWidth="1"/>
    <col min="13093" max="13093" width="16.1015625" style="223" customWidth="1"/>
    <col min="13094" max="13095" width="12.83984375" style="223" customWidth="1"/>
    <col min="13096" max="13096" width="14.89453125" style="223" customWidth="1"/>
    <col min="13097" max="13097" width="14.62890625" style="223" customWidth="1"/>
    <col min="13098" max="13098" width="10.15625" style="223" customWidth="1"/>
    <col min="13099" max="13099" width="11.20703125" style="223" customWidth="1"/>
    <col min="13100" max="13105" width="10.15625" style="223" customWidth="1"/>
    <col min="13106" max="13106" width="15.5234375" style="223" customWidth="1"/>
    <col min="13107" max="13107" width="11.20703125" style="223" customWidth="1"/>
    <col min="13108" max="13108" width="13.7890625" style="223" customWidth="1"/>
    <col min="13109" max="13109" width="10.15625" style="223" customWidth="1"/>
    <col min="13110" max="13110" width="18.41796875" style="223" customWidth="1"/>
    <col min="13111" max="13111" width="12.734375" style="223" customWidth="1"/>
    <col min="13112" max="13112" width="10.15625" style="223" customWidth="1"/>
    <col min="13113" max="13113" width="9.62890625" style="223" customWidth="1"/>
    <col min="13114" max="13114" width="7.83984375" style="223" customWidth="1"/>
    <col min="13115" max="13115" width="9.62890625" style="223" customWidth="1"/>
    <col min="13116" max="13116" width="1.1015625" style="223" customWidth="1"/>
    <col min="13117" max="13312" width="9.62890625" style="223"/>
    <col min="13313" max="13313" width="22.20703125" style="223" customWidth="1"/>
    <col min="13314" max="13314" width="12.578125" style="223" customWidth="1"/>
    <col min="13315" max="13331" width="0" style="223" hidden="1" customWidth="1"/>
    <col min="13332" max="13332" width="39.9453125" style="223" customWidth="1"/>
    <col min="13333" max="13333" width="62.3671875" style="223" customWidth="1"/>
    <col min="13334" max="13334" width="25.3125" style="223" customWidth="1"/>
    <col min="13335" max="13335" width="12.05078125" style="223" customWidth="1"/>
    <col min="13336" max="13336" width="24.3671875" style="223" customWidth="1"/>
    <col min="13337" max="13339" width="12.05078125" style="223" customWidth="1"/>
    <col min="13340" max="13340" width="15.83984375" style="223" customWidth="1"/>
    <col min="13341" max="13341" width="11.5234375" style="223" customWidth="1"/>
    <col min="13342" max="13342" width="0" style="223" hidden="1" customWidth="1"/>
    <col min="13343" max="13343" width="18" style="223" customWidth="1"/>
    <col min="13344" max="13344" width="16.62890625" style="223" customWidth="1"/>
    <col min="13345" max="13345" width="15.83984375" style="223" customWidth="1"/>
    <col min="13346" max="13346" width="15.578125" style="223" customWidth="1"/>
    <col min="13347" max="13347" width="10.15625" style="223" customWidth="1"/>
    <col min="13348" max="13348" width="14.3671875" style="223" customWidth="1"/>
    <col min="13349" max="13349" width="16.1015625" style="223" customWidth="1"/>
    <col min="13350" max="13351" width="12.83984375" style="223" customWidth="1"/>
    <col min="13352" max="13352" width="14.89453125" style="223" customWidth="1"/>
    <col min="13353" max="13353" width="14.62890625" style="223" customWidth="1"/>
    <col min="13354" max="13354" width="10.15625" style="223" customWidth="1"/>
    <col min="13355" max="13355" width="11.20703125" style="223" customWidth="1"/>
    <col min="13356" max="13361" width="10.15625" style="223" customWidth="1"/>
    <col min="13362" max="13362" width="15.5234375" style="223" customWidth="1"/>
    <col min="13363" max="13363" width="11.20703125" style="223" customWidth="1"/>
    <col min="13364" max="13364" width="13.7890625" style="223" customWidth="1"/>
    <col min="13365" max="13365" width="10.15625" style="223" customWidth="1"/>
    <col min="13366" max="13366" width="18.41796875" style="223" customWidth="1"/>
    <col min="13367" max="13367" width="12.734375" style="223" customWidth="1"/>
    <col min="13368" max="13368" width="10.15625" style="223" customWidth="1"/>
    <col min="13369" max="13369" width="9.62890625" style="223" customWidth="1"/>
    <col min="13370" max="13370" width="7.83984375" style="223" customWidth="1"/>
    <col min="13371" max="13371" width="9.62890625" style="223" customWidth="1"/>
    <col min="13372" max="13372" width="1.1015625" style="223" customWidth="1"/>
    <col min="13373" max="13568" width="9.62890625" style="223"/>
    <col min="13569" max="13569" width="22.20703125" style="223" customWidth="1"/>
    <col min="13570" max="13570" width="12.578125" style="223" customWidth="1"/>
    <col min="13571" max="13587" width="0" style="223" hidden="1" customWidth="1"/>
    <col min="13588" max="13588" width="39.9453125" style="223" customWidth="1"/>
    <col min="13589" max="13589" width="62.3671875" style="223" customWidth="1"/>
    <col min="13590" max="13590" width="25.3125" style="223" customWidth="1"/>
    <col min="13591" max="13591" width="12.05078125" style="223" customWidth="1"/>
    <col min="13592" max="13592" width="24.3671875" style="223" customWidth="1"/>
    <col min="13593" max="13595" width="12.05078125" style="223" customWidth="1"/>
    <col min="13596" max="13596" width="15.83984375" style="223" customWidth="1"/>
    <col min="13597" max="13597" width="11.5234375" style="223" customWidth="1"/>
    <col min="13598" max="13598" width="0" style="223" hidden="1" customWidth="1"/>
    <col min="13599" max="13599" width="18" style="223" customWidth="1"/>
    <col min="13600" max="13600" width="16.62890625" style="223" customWidth="1"/>
    <col min="13601" max="13601" width="15.83984375" style="223" customWidth="1"/>
    <col min="13602" max="13602" width="15.578125" style="223" customWidth="1"/>
    <col min="13603" max="13603" width="10.15625" style="223" customWidth="1"/>
    <col min="13604" max="13604" width="14.3671875" style="223" customWidth="1"/>
    <col min="13605" max="13605" width="16.1015625" style="223" customWidth="1"/>
    <col min="13606" max="13607" width="12.83984375" style="223" customWidth="1"/>
    <col min="13608" max="13608" width="14.89453125" style="223" customWidth="1"/>
    <col min="13609" max="13609" width="14.62890625" style="223" customWidth="1"/>
    <col min="13610" max="13610" width="10.15625" style="223" customWidth="1"/>
    <col min="13611" max="13611" width="11.20703125" style="223" customWidth="1"/>
    <col min="13612" max="13617" width="10.15625" style="223" customWidth="1"/>
    <col min="13618" max="13618" width="15.5234375" style="223" customWidth="1"/>
    <col min="13619" max="13619" width="11.20703125" style="223" customWidth="1"/>
    <col min="13620" max="13620" width="13.7890625" style="223" customWidth="1"/>
    <col min="13621" max="13621" width="10.15625" style="223" customWidth="1"/>
    <col min="13622" max="13622" width="18.41796875" style="223" customWidth="1"/>
    <col min="13623" max="13623" width="12.734375" style="223" customWidth="1"/>
    <col min="13624" max="13624" width="10.15625" style="223" customWidth="1"/>
    <col min="13625" max="13625" width="9.62890625" style="223" customWidth="1"/>
    <col min="13626" max="13626" width="7.83984375" style="223" customWidth="1"/>
    <col min="13627" max="13627" width="9.62890625" style="223" customWidth="1"/>
    <col min="13628" max="13628" width="1.1015625" style="223" customWidth="1"/>
    <col min="13629" max="13824" width="9.62890625" style="223"/>
    <col min="13825" max="13825" width="22.20703125" style="223" customWidth="1"/>
    <col min="13826" max="13826" width="12.578125" style="223" customWidth="1"/>
    <col min="13827" max="13843" width="0" style="223" hidden="1" customWidth="1"/>
    <col min="13844" max="13844" width="39.9453125" style="223" customWidth="1"/>
    <col min="13845" max="13845" width="62.3671875" style="223" customWidth="1"/>
    <col min="13846" max="13846" width="25.3125" style="223" customWidth="1"/>
    <col min="13847" max="13847" width="12.05078125" style="223" customWidth="1"/>
    <col min="13848" max="13848" width="24.3671875" style="223" customWidth="1"/>
    <col min="13849" max="13851" width="12.05078125" style="223" customWidth="1"/>
    <col min="13852" max="13852" width="15.83984375" style="223" customWidth="1"/>
    <col min="13853" max="13853" width="11.5234375" style="223" customWidth="1"/>
    <col min="13854" max="13854" width="0" style="223" hidden="1" customWidth="1"/>
    <col min="13855" max="13855" width="18" style="223" customWidth="1"/>
    <col min="13856" max="13856" width="16.62890625" style="223" customWidth="1"/>
    <col min="13857" max="13857" width="15.83984375" style="223" customWidth="1"/>
    <col min="13858" max="13858" width="15.578125" style="223" customWidth="1"/>
    <col min="13859" max="13859" width="10.15625" style="223" customWidth="1"/>
    <col min="13860" max="13860" width="14.3671875" style="223" customWidth="1"/>
    <col min="13861" max="13861" width="16.1015625" style="223" customWidth="1"/>
    <col min="13862" max="13863" width="12.83984375" style="223" customWidth="1"/>
    <col min="13864" max="13864" width="14.89453125" style="223" customWidth="1"/>
    <col min="13865" max="13865" width="14.62890625" style="223" customWidth="1"/>
    <col min="13866" max="13866" width="10.15625" style="223" customWidth="1"/>
    <col min="13867" max="13867" width="11.20703125" style="223" customWidth="1"/>
    <col min="13868" max="13873" width="10.15625" style="223" customWidth="1"/>
    <col min="13874" max="13874" width="15.5234375" style="223" customWidth="1"/>
    <col min="13875" max="13875" width="11.20703125" style="223" customWidth="1"/>
    <col min="13876" max="13876" width="13.7890625" style="223" customWidth="1"/>
    <col min="13877" max="13877" width="10.15625" style="223" customWidth="1"/>
    <col min="13878" max="13878" width="18.41796875" style="223" customWidth="1"/>
    <col min="13879" max="13879" width="12.734375" style="223" customWidth="1"/>
    <col min="13880" max="13880" width="10.15625" style="223" customWidth="1"/>
    <col min="13881" max="13881" width="9.62890625" style="223" customWidth="1"/>
    <col min="13882" max="13882" width="7.83984375" style="223" customWidth="1"/>
    <col min="13883" max="13883" width="9.62890625" style="223" customWidth="1"/>
    <col min="13884" max="13884" width="1.1015625" style="223" customWidth="1"/>
    <col min="13885" max="14080" width="9.62890625" style="223"/>
    <col min="14081" max="14081" width="22.20703125" style="223" customWidth="1"/>
    <col min="14082" max="14082" width="12.578125" style="223" customWidth="1"/>
    <col min="14083" max="14099" width="0" style="223" hidden="1" customWidth="1"/>
    <col min="14100" max="14100" width="39.9453125" style="223" customWidth="1"/>
    <col min="14101" max="14101" width="62.3671875" style="223" customWidth="1"/>
    <col min="14102" max="14102" width="25.3125" style="223" customWidth="1"/>
    <col min="14103" max="14103" width="12.05078125" style="223" customWidth="1"/>
    <col min="14104" max="14104" width="24.3671875" style="223" customWidth="1"/>
    <col min="14105" max="14107" width="12.05078125" style="223" customWidth="1"/>
    <col min="14108" max="14108" width="15.83984375" style="223" customWidth="1"/>
    <col min="14109" max="14109" width="11.5234375" style="223" customWidth="1"/>
    <col min="14110" max="14110" width="0" style="223" hidden="1" customWidth="1"/>
    <col min="14111" max="14111" width="18" style="223" customWidth="1"/>
    <col min="14112" max="14112" width="16.62890625" style="223" customWidth="1"/>
    <col min="14113" max="14113" width="15.83984375" style="223" customWidth="1"/>
    <col min="14114" max="14114" width="15.578125" style="223" customWidth="1"/>
    <col min="14115" max="14115" width="10.15625" style="223" customWidth="1"/>
    <col min="14116" max="14116" width="14.3671875" style="223" customWidth="1"/>
    <col min="14117" max="14117" width="16.1015625" style="223" customWidth="1"/>
    <col min="14118" max="14119" width="12.83984375" style="223" customWidth="1"/>
    <col min="14120" max="14120" width="14.89453125" style="223" customWidth="1"/>
    <col min="14121" max="14121" width="14.62890625" style="223" customWidth="1"/>
    <col min="14122" max="14122" width="10.15625" style="223" customWidth="1"/>
    <col min="14123" max="14123" width="11.20703125" style="223" customWidth="1"/>
    <col min="14124" max="14129" width="10.15625" style="223" customWidth="1"/>
    <col min="14130" max="14130" width="15.5234375" style="223" customWidth="1"/>
    <col min="14131" max="14131" width="11.20703125" style="223" customWidth="1"/>
    <col min="14132" max="14132" width="13.7890625" style="223" customWidth="1"/>
    <col min="14133" max="14133" width="10.15625" style="223" customWidth="1"/>
    <col min="14134" max="14134" width="18.41796875" style="223" customWidth="1"/>
    <col min="14135" max="14135" width="12.734375" style="223" customWidth="1"/>
    <col min="14136" max="14136" width="10.15625" style="223" customWidth="1"/>
    <col min="14137" max="14137" width="9.62890625" style="223" customWidth="1"/>
    <col min="14138" max="14138" width="7.83984375" style="223" customWidth="1"/>
    <col min="14139" max="14139" width="9.62890625" style="223" customWidth="1"/>
    <col min="14140" max="14140" width="1.1015625" style="223" customWidth="1"/>
    <col min="14141" max="14336" width="9.62890625" style="223"/>
    <col min="14337" max="14337" width="22.20703125" style="223" customWidth="1"/>
    <col min="14338" max="14338" width="12.578125" style="223" customWidth="1"/>
    <col min="14339" max="14355" width="0" style="223" hidden="1" customWidth="1"/>
    <col min="14356" max="14356" width="39.9453125" style="223" customWidth="1"/>
    <col min="14357" max="14357" width="62.3671875" style="223" customWidth="1"/>
    <col min="14358" max="14358" width="25.3125" style="223" customWidth="1"/>
    <col min="14359" max="14359" width="12.05078125" style="223" customWidth="1"/>
    <col min="14360" max="14360" width="24.3671875" style="223" customWidth="1"/>
    <col min="14361" max="14363" width="12.05078125" style="223" customWidth="1"/>
    <col min="14364" max="14364" width="15.83984375" style="223" customWidth="1"/>
    <col min="14365" max="14365" width="11.5234375" style="223" customWidth="1"/>
    <col min="14366" max="14366" width="0" style="223" hidden="1" customWidth="1"/>
    <col min="14367" max="14367" width="18" style="223" customWidth="1"/>
    <col min="14368" max="14368" width="16.62890625" style="223" customWidth="1"/>
    <col min="14369" max="14369" width="15.83984375" style="223" customWidth="1"/>
    <col min="14370" max="14370" width="15.578125" style="223" customWidth="1"/>
    <col min="14371" max="14371" width="10.15625" style="223" customWidth="1"/>
    <col min="14372" max="14372" width="14.3671875" style="223" customWidth="1"/>
    <col min="14373" max="14373" width="16.1015625" style="223" customWidth="1"/>
    <col min="14374" max="14375" width="12.83984375" style="223" customWidth="1"/>
    <col min="14376" max="14376" width="14.89453125" style="223" customWidth="1"/>
    <col min="14377" max="14377" width="14.62890625" style="223" customWidth="1"/>
    <col min="14378" max="14378" width="10.15625" style="223" customWidth="1"/>
    <col min="14379" max="14379" width="11.20703125" style="223" customWidth="1"/>
    <col min="14380" max="14385" width="10.15625" style="223" customWidth="1"/>
    <col min="14386" max="14386" width="15.5234375" style="223" customWidth="1"/>
    <col min="14387" max="14387" width="11.20703125" style="223" customWidth="1"/>
    <col min="14388" max="14388" width="13.7890625" style="223" customWidth="1"/>
    <col min="14389" max="14389" width="10.15625" style="223" customWidth="1"/>
    <col min="14390" max="14390" width="18.41796875" style="223" customWidth="1"/>
    <col min="14391" max="14391" width="12.734375" style="223" customWidth="1"/>
    <col min="14392" max="14392" width="10.15625" style="223" customWidth="1"/>
    <col min="14393" max="14393" width="9.62890625" style="223" customWidth="1"/>
    <col min="14394" max="14394" width="7.83984375" style="223" customWidth="1"/>
    <col min="14395" max="14395" width="9.62890625" style="223" customWidth="1"/>
    <col min="14396" max="14396" width="1.1015625" style="223" customWidth="1"/>
    <col min="14397" max="14592" width="9.62890625" style="223"/>
    <col min="14593" max="14593" width="22.20703125" style="223" customWidth="1"/>
    <col min="14594" max="14594" width="12.578125" style="223" customWidth="1"/>
    <col min="14595" max="14611" width="0" style="223" hidden="1" customWidth="1"/>
    <col min="14612" max="14612" width="39.9453125" style="223" customWidth="1"/>
    <col min="14613" max="14613" width="62.3671875" style="223" customWidth="1"/>
    <col min="14614" max="14614" width="25.3125" style="223" customWidth="1"/>
    <col min="14615" max="14615" width="12.05078125" style="223" customWidth="1"/>
    <col min="14616" max="14616" width="24.3671875" style="223" customWidth="1"/>
    <col min="14617" max="14619" width="12.05078125" style="223" customWidth="1"/>
    <col min="14620" max="14620" width="15.83984375" style="223" customWidth="1"/>
    <col min="14621" max="14621" width="11.5234375" style="223" customWidth="1"/>
    <col min="14622" max="14622" width="0" style="223" hidden="1" customWidth="1"/>
    <col min="14623" max="14623" width="18" style="223" customWidth="1"/>
    <col min="14624" max="14624" width="16.62890625" style="223" customWidth="1"/>
    <col min="14625" max="14625" width="15.83984375" style="223" customWidth="1"/>
    <col min="14626" max="14626" width="15.578125" style="223" customWidth="1"/>
    <col min="14627" max="14627" width="10.15625" style="223" customWidth="1"/>
    <col min="14628" max="14628" width="14.3671875" style="223" customWidth="1"/>
    <col min="14629" max="14629" width="16.1015625" style="223" customWidth="1"/>
    <col min="14630" max="14631" width="12.83984375" style="223" customWidth="1"/>
    <col min="14632" max="14632" width="14.89453125" style="223" customWidth="1"/>
    <col min="14633" max="14633" width="14.62890625" style="223" customWidth="1"/>
    <col min="14634" max="14634" width="10.15625" style="223" customWidth="1"/>
    <col min="14635" max="14635" width="11.20703125" style="223" customWidth="1"/>
    <col min="14636" max="14641" width="10.15625" style="223" customWidth="1"/>
    <col min="14642" max="14642" width="15.5234375" style="223" customWidth="1"/>
    <col min="14643" max="14643" width="11.20703125" style="223" customWidth="1"/>
    <col min="14644" max="14644" width="13.7890625" style="223" customWidth="1"/>
    <col min="14645" max="14645" width="10.15625" style="223" customWidth="1"/>
    <col min="14646" max="14646" width="18.41796875" style="223" customWidth="1"/>
    <col min="14647" max="14647" width="12.734375" style="223" customWidth="1"/>
    <col min="14648" max="14648" width="10.15625" style="223" customWidth="1"/>
    <col min="14649" max="14649" width="9.62890625" style="223" customWidth="1"/>
    <col min="14650" max="14650" width="7.83984375" style="223" customWidth="1"/>
    <col min="14651" max="14651" width="9.62890625" style="223" customWidth="1"/>
    <col min="14652" max="14652" width="1.1015625" style="223" customWidth="1"/>
    <col min="14653" max="14848" width="9.62890625" style="223"/>
    <col min="14849" max="14849" width="22.20703125" style="223" customWidth="1"/>
    <col min="14850" max="14850" width="12.578125" style="223" customWidth="1"/>
    <col min="14851" max="14867" width="0" style="223" hidden="1" customWidth="1"/>
    <col min="14868" max="14868" width="39.9453125" style="223" customWidth="1"/>
    <col min="14869" max="14869" width="62.3671875" style="223" customWidth="1"/>
    <col min="14870" max="14870" width="25.3125" style="223" customWidth="1"/>
    <col min="14871" max="14871" width="12.05078125" style="223" customWidth="1"/>
    <col min="14872" max="14872" width="24.3671875" style="223" customWidth="1"/>
    <col min="14873" max="14875" width="12.05078125" style="223" customWidth="1"/>
    <col min="14876" max="14876" width="15.83984375" style="223" customWidth="1"/>
    <col min="14877" max="14877" width="11.5234375" style="223" customWidth="1"/>
    <col min="14878" max="14878" width="0" style="223" hidden="1" customWidth="1"/>
    <col min="14879" max="14879" width="18" style="223" customWidth="1"/>
    <col min="14880" max="14880" width="16.62890625" style="223" customWidth="1"/>
    <col min="14881" max="14881" width="15.83984375" style="223" customWidth="1"/>
    <col min="14882" max="14882" width="15.578125" style="223" customWidth="1"/>
    <col min="14883" max="14883" width="10.15625" style="223" customWidth="1"/>
    <col min="14884" max="14884" width="14.3671875" style="223" customWidth="1"/>
    <col min="14885" max="14885" width="16.1015625" style="223" customWidth="1"/>
    <col min="14886" max="14887" width="12.83984375" style="223" customWidth="1"/>
    <col min="14888" max="14888" width="14.89453125" style="223" customWidth="1"/>
    <col min="14889" max="14889" width="14.62890625" style="223" customWidth="1"/>
    <col min="14890" max="14890" width="10.15625" style="223" customWidth="1"/>
    <col min="14891" max="14891" width="11.20703125" style="223" customWidth="1"/>
    <col min="14892" max="14897" width="10.15625" style="223" customWidth="1"/>
    <col min="14898" max="14898" width="15.5234375" style="223" customWidth="1"/>
    <col min="14899" max="14899" width="11.20703125" style="223" customWidth="1"/>
    <col min="14900" max="14900" width="13.7890625" style="223" customWidth="1"/>
    <col min="14901" max="14901" width="10.15625" style="223" customWidth="1"/>
    <col min="14902" max="14902" width="18.41796875" style="223" customWidth="1"/>
    <col min="14903" max="14903" width="12.734375" style="223" customWidth="1"/>
    <col min="14904" max="14904" width="10.15625" style="223" customWidth="1"/>
    <col min="14905" max="14905" width="9.62890625" style="223" customWidth="1"/>
    <col min="14906" max="14906" width="7.83984375" style="223" customWidth="1"/>
    <col min="14907" max="14907" width="9.62890625" style="223" customWidth="1"/>
    <col min="14908" max="14908" width="1.1015625" style="223" customWidth="1"/>
    <col min="14909" max="15104" width="9.62890625" style="223"/>
    <col min="15105" max="15105" width="22.20703125" style="223" customWidth="1"/>
    <col min="15106" max="15106" width="12.578125" style="223" customWidth="1"/>
    <col min="15107" max="15123" width="0" style="223" hidden="1" customWidth="1"/>
    <col min="15124" max="15124" width="39.9453125" style="223" customWidth="1"/>
    <col min="15125" max="15125" width="62.3671875" style="223" customWidth="1"/>
    <col min="15126" max="15126" width="25.3125" style="223" customWidth="1"/>
    <col min="15127" max="15127" width="12.05078125" style="223" customWidth="1"/>
    <col min="15128" max="15128" width="24.3671875" style="223" customWidth="1"/>
    <col min="15129" max="15131" width="12.05078125" style="223" customWidth="1"/>
    <col min="15132" max="15132" width="15.83984375" style="223" customWidth="1"/>
    <col min="15133" max="15133" width="11.5234375" style="223" customWidth="1"/>
    <col min="15134" max="15134" width="0" style="223" hidden="1" customWidth="1"/>
    <col min="15135" max="15135" width="18" style="223" customWidth="1"/>
    <col min="15136" max="15136" width="16.62890625" style="223" customWidth="1"/>
    <col min="15137" max="15137" width="15.83984375" style="223" customWidth="1"/>
    <col min="15138" max="15138" width="15.578125" style="223" customWidth="1"/>
    <col min="15139" max="15139" width="10.15625" style="223" customWidth="1"/>
    <col min="15140" max="15140" width="14.3671875" style="223" customWidth="1"/>
    <col min="15141" max="15141" width="16.1015625" style="223" customWidth="1"/>
    <col min="15142" max="15143" width="12.83984375" style="223" customWidth="1"/>
    <col min="15144" max="15144" width="14.89453125" style="223" customWidth="1"/>
    <col min="15145" max="15145" width="14.62890625" style="223" customWidth="1"/>
    <col min="15146" max="15146" width="10.15625" style="223" customWidth="1"/>
    <col min="15147" max="15147" width="11.20703125" style="223" customWidth="1"/>
    <col min="15148" max="15153" width="10.15625" style="223" customWidth="1"/>
    <col min="15154" max="15154" width="15.5234375" style="223" customWidth="1"/>
    <col min="15155" max="15155" width="11.20703125" style="223" customWidth="1"/>
    <col min="15156" max="15156" width="13.7890625" style="223" customWidth="1"/>
    <col min="15157" max="15157" width="10.15625" style="223" customWidth="1"/>
    <col min="15158" max="15158" width="18.41796875" style="223" customWidth="1"/>
    <col min="15159" max="15159" width="12.734375" style="223" customWidth="1"/>
    <col min="15160" max="15160" width="10.15625" style="223" customWidth="1"/>
    <col min="15161" max="15161" width="9.62890625" style="223" customWidth="1"/>
    <col min="15162" max="15162" width="7.83984375" style="223" customWidth="1"/>
    <col min="15163" max="15163" width="9.62890625" style="223" customWidth="1"/>
    <col min="15164" max="15164" width="1.1015625" style="223" customWidth="1"/>
    <col min="15165" max="15360" width="9.62890625" style="223"/>
    <col min="15361" max="15361" width="22.20703125" style="223" customWidth="1"/>
    <col min="15362" max="15362" width="12.578125" style="223" customWidth="1"/>
    <col min="15363" max="15379" width="0" style="223" hidden="1" customWidth="1"/>
    <col min="15380" max="15380" width="39.9453125" style="223" customWidth="1"/>
    <col min="15381" max="15381" width="62.3671875" style="223" customWidth="1"/>
    <col min="15382" max="15382" width="25.3125" style="223" customWidth="1"/>
    <col min="15383" max="15383" width="12.05078125" style="223" customWidth="1"/>
    <col min="15384" max="15384" width="24.3671875" style="223" customWidth="1"/>
    <col min="15385" max="15387" width="12.05078125" style="223" customWidth="1"/>
    <col min="15388" max="15388" width="15.83984375" style="223" customWidth="1"/>
    <col min="15389" max="15389" width="11.5234375" style="223" customWidth="1"/>
    <col min="15390" max="15390" width="0" style="223" hidden="1" customWidth="1"/>
    <col min="15391" max="15391" width="18" style="223" customWidth="1"/>
    <col min="15392" max="15392" width="16.62890625" style="223" customWidth="1"/>
    <col min="15393" max="15393" width="15.83984375" style="223" customWidth="1"/>
    <col min="15394" max="15394" width="15.578125" style="223" customWidth="1"/>
    <col min="15395" max="15395" width="10.15625" style="223" customWidth="1"/>
    <col min="15396" max="15396" width="14.3671875" style="223" customWidth="1"/>
    <col min="15397" max="15397" width="16.1015625" style="223" customWidth="1"/>
    <col min="15398" max="15399" width="12.83984375" style="223" customWidth="1"/>
    <col min="15400" max="15400" width="14.89453125" style="223" customWidth="1"/>
    <col min="15401" max="15401" width="14.62890625" style="223" customWidth="1"/>
    <col min="15402" max="15402" width="10.15625" style="223" customWidth="1"/>
    <col min="15403" max="15403" width="11.20703125" style="223" customWidth="1"/>
    <col min="15404" max="15409" width="10.15625" style="223" customWidth="1"/>
    <col min="15410" max="15410" width="15.5234375" style="223" customWidth="1"/>
    <col min="15411" max="15411" width="11.20703125" style="223" customWidth="1"/>
    <col min="15412" max="15412" width="13.7890625" style="223" customWidth="1"/>
    <col min="15413" max="15413" width="10.15625" style="223" customWidth="1"/>
    <col min="15414" max="15414" width="18.41796875" style="223" customWidth="1"/>
    <col min="15415" max="15415" width="12.734375" style="223" customWidth="1"/>
    <col min="15416" max="15416" width="10.15625" style="223" customWidth="1"/>
    <col min="15417" max="15417" width="9.62890625" style="223" customWidth="1"/>
    <col min="15418" max="15418" width="7.83984375" style="223" customWidth="1"/>
    <col min="15419" max="15419" width="9.62890625" style="223" customWidth="1"/>
    <col min="15420" max="15420" width="1.1015625" style="223" customWidth="1"/>
    <col min="15421" max="15616" width="9.62890625" style="223"/>
    <col min="15617" max="15617" width="22.20703125" style="223" customWidth="1"/>
    <col min="15618" max="15618" width="12.578125" style="223" customWidth="1"/>
    <col min="15619" max="15635" width="0" style="223" hidden="1" customWidth="1"/>
    <col min="15636" max="15636" width="39.9453125" style="223" customWidth="1"/>
    <col min="15637" max="15637" width="62.3671875" style="223" customWidth="1"/>
    <col min="15638" max="15638" width="25.3125" style="223" customWidth="1"/>
    <col min="15639" max="15639" width="12.05078125" style="223" customWidth="1"/>
    <col min="15640" max="15640" width="24.3671875" style="223" customWidth="1"/>
    <col min="15641" max="15643" width="12.05078125" style="223" customWidth="1"/>
    <col min="15644" max="15644" width="15.83984375" style="223" customWidth="1"/>
    <col min="15645" max="15645" width="11.5234375" style="223" customWidth="1"/>
    <col min="15646" max="15646" width="0" style="223" hidden="1" customWidth="1"/>
    <col min="15647" max="15647" width="18" style="223" customWidth="1"/>
    <col min="15648" max="15648" width="16.62890625" style="223" customWidth="1"/>
    <col min="15649" max="15649" width="15.83984375" style="223" customWidth="1"/>
    <col min="15650" max="15650" width="15.578125" style="223" customWidth="1"/>
    <col min="15651" max="15651" width="10.15625" style="223" customWidth="1"/>
    <col min="15652" max="15652" width="14.3671875" style="223" customWidth="1"/>
    <col min="15653" max="15653" width="16.1015625" style="223" customWidth="1"/>
    <col min="15654" max="15655" width="12.83984375" style="223" customWidth="1"/>
    <col min="15656" max="15656" width="14.89453125" style="223" customWidth="1"/>
    <col min="15657" max="15657" width="14.62890625" style="223" customWidth="1"/>
    <col min="15658" max="15658" width="10.15625" style="223" customWidth="1"/>
    <col min="15659" max="15659" width="11.20703125" style="223" customWidth="1"/>
    <col min="15660" max="15665" width="10.15625" style="223" customWidth="1"/>
    <col min="15666" max="15666" width="15.5234375" style="223" customWidth="1"/>
    <col min="15667" max="15667" width="11.20703125" style="223" customWidth="1"/>
    <col min="15668" max="15668" width="13.7890625" style="223" customWidth="1"/>
    <col min="15669" max="15669" width="10.15625" style="223" customWidth="1"/>
    <col min="15670" max="15670" width="18.41796875" style="223" customWidth="1"/>
    <col min="15671" max="15671" width="12.734375" style="223" customWidth="1"/>
    <col min="15672" max="15672" width="10.15625" style="223" customWidth="1"/>
    <col min="15673" max="15673" width="9.62890625" style="223" customWidth="1"/>
    <col min="15674" max="15674" width="7.83984375" style="223" customWidth="1"/>
    <col min="15675" max="15675" width="9.62890625" style="223" customWidth="1"/>
    <col min="15676" max="15676" width="1.1015625" style="223" customWidth="1"/>
    <col min="15677" max="15872" width="9.62890625" style="223"/>
    <col min="15873" max="15873" width="22.20703125" style="223" customWidth="1"/>
    <col min="15874" max="15874" width="12.578125" style="223" customWidth="1"/>
    <col min="15875" max="15891" width="0" style="223" hidden="1" customWidth="1"/>
    <col min="15892" max="15892" width="39.9453125" style="223" customWidth="1"/>
    <col min="15893" max="15893" width="62.3671875" style="223" customWidth="1"/>
    <col min="15894" max="15894" width="25.3125" style="223" customWidth="1"/>
    <col min="15895" max="15895" width="12.05078125" style="223" customWidth="1"/>
    <col min="15896" max="15896" width="24.3671875" style="223" customWidth="1"/>
    <col min="15897" max="15899" width="12.05078125" style="223" customWidth="1"/>
    <col min="15900" max="15900" width="15.83984375" style="223" customWidth="1"/>
    <col min="15901" max="15901" width="11.5234375" style="223" customWidth="1"/>
    <col min="15902" max="15902" width="0" style="223" hidden="1" customWidth="1"/>
    <col min="15903" max="15903" width="18" style="223" customWidth="1"/>
    <col min="15904" max="15904" width="16.62890625" style="223" customWidth="1"/>
    <col min="15905" max="15905" width="15.83984375" style="223" customWidth="1"/>
    <col min="15906" max="15906" width="15.578125" style="223" customWidth="1"/>
    <col min="15907" max="15907" width="10.15625" style="223" customWidth="1"/>
    <col min="15908" max="15908" width="14.3671875" style="223" customWidth="1"/>
    <col min="15909" max="15909" width="16.1015625" style="223" customWidth="1"/>
    <col min="15910" max="15911" width="12.83984375" style="223" customWidth="1"/>
    <col min="15912" max="15912" width="14.89453125" style="223" customWidth="1"/>
    <col min="15913" max="15913" width="14.62890625" style="223" customWidth="1"/>
    <col min="15914" max="15914" width="10.15625" style="223" customWidth="1"/>
    <col min="15915" max="15915" width="11.20703125" style="223" customWidth="1"/>
    <col min="15916" max="15921" width="10.15625" style="223" customWidth="1"/>
    <col min="15922" max="15922" width="15.5234375" style="223" customWidth="1"/>
    <col min="15923" max="15923" width="11.20703125" style="223" customWidth="1"/>
    <col min="15924" max="15924" width="13.7890625" style="223" customWidth="1"/>
    <col min="15925" max="15925" width="10.15625" style="223" customWidth="1"/>
    <col min="15926" max="15926" width="18.41796875" style="223" customWidth="1"/>
    <col min="15927" max="15927" width="12.734375" style="223" customWidth="1"/>
    <col min="15928" max="15928" width="10.15625" style="223" customWidth="1"/>
    <col min="15929" max="15929" width="9.62890625" style="223" customWidth="1"/>
    <col min="15930" max="15930" width="7.83984375" style="223" customWidth="1"/>
    <col min="15931" max="15931" width="9.62890625" style="223" customWidth="1"/>
    <col min="15932" max="15932" width="1.1015625" style="223" customWidth="1"/>
    <col min="15933" max="16128" width="9.62890625" style="223"/>
    <col min="16129" max="16129" width="22.20703125" style="223" customWidth="1"/>
    <col min="16130" max="16130" width="12.578125" style="223" customWidth="1"/>
    <col min="16131" max="16147" width="0" style="223" hidden="1" customWidth="1"/>
    <col min="16148" max="16148" width="39.9453125" style="223" customWidth="1"/>
    <col min="16149" max="16149" width="62.3671875" style="223" customWidth="1"/>
    <col min="16150" max="16150" width="25.3125" style="223" customWidth="1"/>
    <col min="16151" max="16151" width="12.05078125" style="223" customWidth="1"/>
    <col min="16152" max="16152" width="24.3671875" style="223" customWidth="1"/>
    <col min="16153" max="16155" width="12.05078125" style="223" customWidth="1"/>
    <col min="16156" max="16156" width="15.83984375" style="223" customWidth="1"/>
    <col min="16157" max="16157" width="11.5234375" style="223" customWidth="1"/>
    <col min="16158" max="16158" width="0" style="223" hidden="1" customWidth="1"/>
    <col min="16159" max="16159" width="18" style="223" customWidth="1"/>
    <col min="16160" max="16160" width="16.62890625" style="223" customWidth="1"/>
    <col min="16161" max="16161" width="15.83984375" style="223" customWidth="1"/>
    <col min="16162" max="16162" width="15.578125" style="223" customWidth="1"/>
    <col min="16163" max="16163" width="10.15625" style="223" customWidth="1"/>
    <col min="16164" max="16164" width="14.3671875" style="223" customWidth="1"/>
    <col min="16165" max="16165" width="16.1015625" style="223" customWidth="1"/>
    <col min="16166" max="16167" width="12.83984375" style="223" customWidth="1"/>
    <col min="16168" max="16168" width="14.89453125" style="223" customWidth="1"/>
    <col min="16169" max="16169" width="14.62890625" style="223" customWidth="1"/>
    <col min="16170" max="16170" width="10.15625" style="223" customWidth="1"/>
    <col min="16171" max="16171" width="11.20703125" style="223" customWidth="1"/>
    <col min="16172" max="16177" width="10.15625" style="223" customWidth="1"/>
    <col min="16178" max="16178" width="15.5234375" style="223" customWidth="1"/>
    <col min="16179" max="16179" width="11.20703125" style="223" customWidth="1"/>
    <col min="16180" max="16180" width="13.7890625" style="223" customWidth="1"/>
    <col min="16181" max="16181" width="10.15625" style="223" customWidth="1"/>
    <col min="16182" max="16182" width="18.41796875" style="223" customWidth="1"/>
    <col min="16183" max="16183" width="12.734375" style="223" customWidth="1"/>
    <col min="16184" max="16184" width="10.15625" style="223" customWidth="1"/>
    <col min="16185" max="16185" width="9.62890625" style="223" customWidth="1"/>
    <col min="16186" max="16186" width="7.83984375" style="223" customWidth="1"/>
    <col min="16187" max="16187" width="9.62890625" style="223" customWidth="1"/>
    <col min="16188" max="16188" width="1.1015625" style="223" customWidth="1"/>
    <col min="16189" max="16384" width="9.62890625" style="223"/>
  </cols>
  <sheetData>
    <row r="1" spans="1:63" ht="104.1" customHeight="1" x14ac:dyDescent="1.1499999999999999">
      <c r="B1" s="1294" t="s">
        <v>0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</row>
    <row r="2" spans="1:63" ht="12.75" customHeight="1" x14ac:dyDescent="1"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  <c r="AW2" s="1295"/>
      <c r="AX2" s="1295"/>
      <c r="AY2" s="1295"/>
      <c r="AZ2" s="1295"/>
      <c r="BA2" s="1295"/>
    </row>
    <row r="3" spans="1:63" ht="99" customHeight="1" x14ac:dyDescent="0.4">
      <c r="B3" s="1296" t="s">
        <v>313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  <c r="AQ3" s="1296"/>
      <c r="AR3" s="1296"/>
      <c r="AS3" s="1296"/>
      <c r="AT3" s="1296"/>
      <c r="AU3" s="1296"/>
      <c r="AV3" s="1296"/>
      <c r="AW3" s="1296"/>
      <c r="AX3" s="1296"/>
      <c r="AY3" s="1296"/>
      <c r="AZ3" s="1296"/>
      <c r="BA3" s="1296"/>
    </row>
    <row r="4" spans="1:63" ht="48.75" customHeight="1" x14ac:dyDescent="1.6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1297" t="s">
        <v>2</v>
      </c>
      <c r="U4" s="1297"/>
      <c r="V4" s="225"/>
      <c r="W4" s="225"/>
      <c r="X4" s="1298" t="s">
        <v>314</v>
      </c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</row>
    <row r="5" spans="1:63" ht="94.5" customHeight="1" x14ac:dyDescent="1.05">
      <c r="B5" s="1177" t="s">
        <v>4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226"/>
      <c r="X5" s="1298" t="s">
        <v>5</v>
      </c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227"/>
      <c r="AS5" s="228"/>
      <c r="AT5" s="228"/>
      <c r="AU5" s="229" t="s">
        <v>6</v>
      </c>
      <c r="AV5" s="230"/>
      <c r="AW5" s="231"/>
      <c r="AX5" s="231"/>
      <c r="AY5" s="231"/>
      <c r="AZ5" s="1740" t="s">
        <v>7</v>
      </c>
      <c r="BA5" s="1740"/>
      <c r="BB5" s="1740"/>
      <c r="BC5" s="1740"/>
      <c r="BD5" s="245"/>
    </row>
    <row r="6" spans="1:63" ht="74.5" customHeight="1" x14ac:dyDescent="1.05">
      <c r="W6" s="1404" t="s">
        <v>8</v>
      </c>
      <c r="X6" s="1404"/>
      <c r="Y6" s="1404"/>
      <c r="Z6" s="1404"/>
      <c r="AA6" s="1404"/>
      <c r="AB6" s="1404"/>
      <c r="AC6" s="234" t="s">
        <v>9</v>
      </c>
      <c r="AD6" s="1166" t="s">
        <v>315</v>
      </c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6"/>
      <c r="AP6" s="1166"/>
      <c r="AQ6" s="1166"/>
      <c r="AR6" s="1166"/>
      <c r="AS6" s="1166"/>
      <c r="AT6" s="235"/>
      <c r="AU6" s="18" t="s">
        <v>11</v>
      </c>
      <c r="AV6" s="15"/>
      <c r="AW6" s="15"/>
      <c r="AX6" s="15"/>
      <c r="AY6" s="231"/>
      <c r="AZ6" s="1656" t="s">
        <v>12</v>
      </c>
      <c r="BA6" s="1656"/>
      <c r="BB6" s="1656"/>
      <c r="BC6" s="1656"/>
      <c r="BD6" s="245"/>
    </row>
    <row r="7" spans="1:63" ht="100" customHeight="1" x14ac:dyDescent="1.05">
      <c r="A7" s="1291" t="s">
        <v>13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236" t="s">
        <v>316</v>
      </c>
      <c r="X7" s="236"/>
      <c r="Y7" s="236"/>
      <c r="Z7" s="236"/>
      <c r="AA7" s="236"/>
      <c r="AB7" s="236"/>
      <c r="AC7" s="236"/>
      <c r="AD7" s="236"/>
      <c r="AE7" s="1293" t="s">
        <v>114</v>
      </c>
      <c r="AF7" s="1698"/>
      <c r="AG7" s="1698"/>
      <c r="AH7" s="1698"/>
      <c r="AI7" s="1698"/>
      <c r="AJ7" s="1698"/>
      <c r="AK7" s="1698"/>
      <c r="AL7" s="1698"/>
      <c r="AM7" s="1698"/>
      <c r="AN7" s="1698"/>
      <c r="AO7" s="1698"/>
      <c r="AP7" s="1698"/>
      <c r="AQ7" s="1698"/>
      <c r="AR7" s="1698"/>
      <c r="AS7" s="1698"/>
      <c r="AT7" s="235"/>
      <c r="AU7" s="237" t="s">
        <v>15</v>
      </c>
      <c r="AV7" s="231"/>
      <c r="AW7" s="231"/>
      <c r="AX7" s="231"/>
      <c r="AY7" s="231"/>
      <c r="AZ7" s="1657" t="s">
        <v>317</v>
      </c>
      <c r="BA7" s="1657"/>
      <c r="BB7" s="1657"/>
      <c r="BC7" s="1657"/>
      <c r="BD7" s="1657"/>
    </row>
    <row r="8" spans="1:63" ht="74.099999999999994" customHeight="1" x14ac:dyDescent="1.05">
      <c r="T8" s="1280" t="s">
        <v>17</v>
      </c>
      <c r="U8" s="1280"/>
      <c r="V8" s="1280"/>
      <c r="W8" s="1400" t="s">
        <v>18</v>
      </c>
      <c r="X8" s="1400"/>
      <c r="Y8" s="1400"/>
      <c r="Z8" s="1400"/>
      <c r="AA8" s="1400"/>
      <c r="AB8" s="1400"/>
      <c r="AC8" s="1400"/>
      <c r="AD8" s="1133" t="s">
        <v>19</v>
      </c>
      <c r="AE8" s="1133"/>
      <c r="AF8" s="1133"/>
      <c r="AG8" s="1133"/>
      <c r="AH8" s="1133"/>
      <c r="AI8" s="1133"/>
      <c r="AJ8" s="1133"/>
      <c r="AK8" s="1133"/>
      <c r="AL8" s="1133"/>
      <c r="AM8" s="1133"/>
      <c r="AN8" s="1133"/>
      <c r="AO8" s="1133"/>
      <c r="AP8" s="1133"/>
      <c r="AQ8" s="1133"/>
      <c r="AR8" s="1133"/>
      <c r="AS8" s="1133"/>
      <c r="AT8" s="235"/>
      <c r="AU8" s="237" t="s">
        <v>20</v>
      </c>
      <c r="AV8" s="238"/>
      <c r="AW8" s="238"/>
      <c r="AX8" s="238"/>
      <c r="AY8" s="238"/>
      <c r="AZ8" s="1738" t="s">
        <v>115</v>
      </c>
      <c r="BA8" s="1739"/>
      <c r="BB8" s="1739"/>
      <c r="BC8" s="1739"/>
      <c r="BD8" s="1739"/>
      <c r="BE8" s="1739"/>
    </row>
    <row r="9" spans="1:63" ht="70.5" customHeight="1" x14ac:dyDescent="0.55000000000000004">
      <c r="U9" s="239"/>
      <c r="V9" s="239"/>
      <c r="W9" s="1403" t="s">
        <v>22</v>
      </c>
      <c r="X9" s="1403"/>
      <c r="Y9" s="1403"/>
      <c r="Z9" s="1403"/>
      <c r="AA9" s="240"/>
      <c r="AB9" s="240"/>
      <c r="AC9" s="234" t="s">
        <v>9</v>
      </c>
      <c r="AD9" s="498"/>
      <c r="AE9" s="1287" t="s">
        <v>24</v>
      </c>
      <c r="AF9" s="1287"/>
      <c r="AG9" s="1287"/>
      <c r="AH9" s="1287"/>
      <c r="AI9" s="1287"/>
      <c r="AJ9" s="1287"/>
      <c r="AK9" s="1287"/>
      <c r="AL9" s="1287"/>
      <c r="AM9" s="1287"/>
      <c r="AN9" s="1287"/>
      <c r="AO9" s="1287"/>
      <c r="AP9" s="1287"/>
      <c r="AQ9" s="1287"/>
      <c r="AR9" s="1287"/>
      <c r="AS9" s="1287"/>
      <c r="AT9" s="242"/>
      <c r="AU9" s="243"/>
      <c r="AV9" s="244"/>
      <c r="AW9" s="244"/>
      <c r="AX9" s="244"/>
      <c r="AY9" s="244"/>
      <c r="AZ9" s="244"/>
      <c r="BA9" s="244"/>
      <c r="BB9" s="245"/>
      <c r="BC9" s="245"/>
      <c r="BD9" s="245"/>
    </row>
    <row r="10" spans="1:63" ht="61.5" customHeight="1" thickBot="1" x14ac:dyDescent="0.55000000000000004">
      <c r="U10" s="239"/>
      <c r="V10" s="239"/>
      <c r="W10" s="246"/>
      <c r="AA10" s="248"/>
      <c r="AB10" s="249"/>
      <c r="AC10" s="249"/>
      <c r="AK10" s="223"/>
      <c r="AL10" s="223"/>
      <c r="AM10" s="223"/>
      <c r="AN10" s="223"/>
      <c r="AO10" s="223"/>
    </row>
    <row r="11" spans="1:63" s="245" customFormat="1" ht="86.25" customHeight="1" thickBot="1" x14ac:dyDescent="0.6">
      <c r="B11" s="1624" t="s">
        <v>25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1627" t="s">
        <v>26</v>
      </c>
      <c r="U11" s="1628"/>
      <c r="V11" s="1629"/>
      <c r="W11" s="1633" t="s">
        <v>27</v>
      </c>
      <c r="X11" s="1634"/>
      <c r="Y11" s="1634"/>
      <c r="Z11" s="1634"/>
      <c r="AA11" s="1634"/>
      <c r="AB11" s="1634"/>
      <c r="AC11" s="1634"/>
      <c r="AD11" s="1635"/>
      <c r="AE11" s="1639" t="s">
        <v>28</v>
      </c>
      <c r="AF11" s="1640"/>
      <c r="AG11" s="1645" t="s">
        <v>29</v>
      </c>
      <c r="AH11" s="1646"/>
      <c r="AI11" s="1646"/>
      <c r="AJ11" s="1646"/>
      <c r="AK11" s="1646"/>
      <c r="AL11" s="1646"/>
      <c r="AM11" s="1646"/>
      <c r="AN11" s="1646"/>
      <c r="AO11" s="1651" t="s">
        <v>30</v>
      </c>
      <c r="AP11" s="1606" t="s">
        <v>31</v>
      </c>
      <c r="AQ11" s="1606"/>
      <c r="AR11" s="1606"/>
      <c r="AS11" s="1606"/>
      <c r="AT11" s="1606"/>
      <c r="AU11" s="1606"/>
      <c r="AV11" s="1606"/>
      <c r="AW11" s="1606"/>
      <c r="AX11" s="1609" t="s">
        <v>32</v>
      </c>
      <c r="AY11" s="1610"/>
      <c r="AZ11" s="1610"/>
      <c r="BA11" s="1610"/>
      <c r="BB11" s="1610"/>
      <c r="BC11" s="1610"/>
      <c r="BD11" s="1610"/>
      <c r="BE11" s="1611"/>
      <c r="BF11" s="250"/>
    </row>
    <row r="12" spans="1:63" s="245" customFormat="1" ht="57" customHeight="1" x14ac:dyDescent="0.55000000000000004">
      <c r="B12" s="1625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1630"/>
      <c r="U12" s="1631"/>
      <c r="V12" s="1632"/>
      <c r="W12" s="1636"/>
      <c r="X12" s="1637"/>
      <c r="Y12" s="1637"/>
      <c r="Z12" s="1637"/>
      <c r="AA12" s="1637"/>
      <c r="AB12" s="1637"/>
      <c r="AC12" s="1637"/>
      <c r="AD12" s="1638"/>
      <c r="AE12" s="1641"/>
      <c r="AF12" s="1642"/>
      <c r="AG12" s="1647"/>
      <c r="AH12" s="1648"/>
      <c r="AI12" s="1648"/>
      <c r="AJ12" s="1648"/>
      <c r="AK12" s="1648"/>
      <c r="AL12" s="1648"/>
      <c r="AM12" s="1648"/>
      <c r="AN12" s="1648"/>
      <c r="AO12" s="1652"/>
      <c r="AP12" s="1607"/>
      <c r="AQ12" s="1607"/>
      <c r="AR12" s="1607"/>
      <c r="AS12" s="1607"/>
      <c r="AT12" s="1607"/>
      <c r="AU12" s="1607"/>
      <c r="AV12" s="1607"/>
      <c r="AW12" s="1607"/>
      <c r="AX12" s="1732" t="s">
        <v>318</v>
      </c>
      <c r="AY12" s="1733"/>
      <c r="AZ12" s="1733"/>
      <c r="BA12" s="1733"/>
      <c r="BB12" s="1733"/>
      <c r="BC12" s="1733"/>
      <c r="BD12" s="1733"/>
      <c r="BE12" s="1734"/>
      <c r="BF12" s="251"/>
    </row>
    <row r="13" spans="1:63" s="245" customFormat="1" ht="58.5" customHeight="1" x14ac:dyDescent="0.55000000000000004">
      <c r="B13" s="1625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1630"/>
      <c r="U13" s="1631"/>
      <c r="V13" s="1632"/>
      <c r="W13" s="1636"/>
      <c r="X13" s="1637"/>
      <c r="Y13" s="1637"/>
      <c r="Z13" s="1637"/>
      <c r="AA13" s="1637"/>
      <c r="AB13" s="1637"/>
      <c r="AC13" s="1637"/>
      <c r="AD13" s="1638"/>
      <c r="AE13" s="1643"/>
      <c r="AF13" s="1644"/>
      <c r="AG13" s="1649"/>
      <c r="AH13" s="1650"/>
      <c r="AI13" s="1650"/>
      <c r="AJ13" s="1650"/>
      <c r="AK13" s="1650"/>
      <c r="AL13" s="1650"/>
      <c r="AM13" s="1650"/>
      <c r="AN13" s="1650"/>
      <c r="AO13" s="1652"/>
      <c r="AP13" s="1608"/>
      <c r="AQ13" s="1608"/>
      <c r="AR13" s="1608"/>
      <c r="AS13" s="1608"/>
      <c r="AT13" s="1608"/>
      <c r="AU13" s="1608"/>
      <c r="AV13" s="1608"/>
      <c r="AW13" s="1608"/>
      <c r="AX13" s="1735" t="s">
        <v>319</v>
      </c>
      <c r="AY13" s="1736"/>
      <c r="AZ13" s="1736"/>
      <c r="BA13" s="1736"/>
      <c r="BB13" s="1736"/>
      <c r="BC13" s="1736"/>
      <c r="BD13" s="1736"/>
      <c r="BE13" s="1737"/>
      <c r="BF13" s="252"/>
    </row>
    <row r="14" spans="1:63" s="245" customFormat="1" ht="47.5" customHeight="1" thickBot="1" x14ac:dyDescent="0.6">
      <c r="B14" s="1625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1630"/>
      <c r="U14" s="1631"/>
      <c r="V14" s="1632"/>
      <c r="W14" s="1636"/>
      <c r="X14" s="1637"/>
      <c r="Y14" s="1637"/>
      <c r="Z14" s="1637"/>
      <c r="AA14" s="1637"/>
      <c r="AB14" s="1637"/>
      <c r="AC14" s="1637"/>
      <c r="AD14" s="1638"/>
      <c r="AE14" s="1617" t="s">
        <v>35</v>
      </c>
      <c r="AF14" s="1619" t="s">
        <v>36</v>
      </c>
      <c r="AG14" s="1617" t="s">
        <v>37</v>
      </c>
      <c r="AH14" s="1126" t="s">
        <v>38</v>
      </c>
      <c r="AI14" s="1127"/>
      <c r="AJ14" s="1127"/>
      <c r="AK14" s="1127"/>
      <c r="AL14" s="1127"/>
      <c r="AM14" s="1127"/>
      <c r="AN14" s="1128"/>
      <c r="AO14" s="1652"/>
      <c r="AP14" s="1622" t="s">
        <v>39</v>
      </c>
      <c r="AQ14" s="1600" t="s">
        <v>40</v>
      </c>
      <c r="AR14" s="1600" t="s">
        <v>41</v>
      </c>
      <c r="AS14" s="1602" t="s">
        <v>42</v>
      </c>
      <c r="AT14" s="1602" t="s">
        <v>43</v>
      </c>
      <c r="AU14" s="1600" t="s">
        <v>44</v>
      </c>
      <c r="AV14" s="1600" t="s">
        <v>45</v>
      </c>
      <c r="AW14" s="1604" t="s">
        <v>46</v>
      </c>
      <c r="AX14" s="1726" t="s">
        <v>47</v>
      </c>
      <c r="AY14" s="1727"/>
      <c r="AZ14" s="1727"/>
      <c r="BA14" s="1727"/>
      <c r="BB14" s="1726" t="s">
        <v>48</v>
      </c>
      <c r="BC14" s="1727"/>
      <c r="BD14" s="1727"/>
      <c r="BE14" s="1728"/>
    </row>
    <row r="15" spans="1:63" s="253" customFormat="1" ht="56.5" customHeight="1" x14ac:dyDescent="0.55000000000000004">
      <c r="B15" s="1625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1630"/>
      <c r="U15" s="1631"/>
      <c r="V15" s="1632"/>
      <c r="W15" s="1636"/>
      <c r="X15" s="1637"/>
      <c r="Y15" s="1637"/>
      <c r="Z15" s="1637"/>
      <c r="AA15" s="1637"/>
      <c r="AB15" s="1637"/>
      <c r="AC15" s="1637"/>
      <c r="AD15" s="1638"/>
      <c r="AE15" s="1618"/>
      <c r="AF15" s="1620"/>
      <c r="AG15" s="1621"/>
      <c r="AH15" s="1091" t="s">
        <v>49</v>
      </c>
      <c r="AI15" s="1092"/>
      <c r="AJ15" s="1091" t="s">
        <v>50</v>
      </c>
      <c r="AK15" s="1095"/>
      <c r="AL15" s="1092" t="s">
        <v>120</v>
      </c>
      <c r="AM15" s="1095"/>
      <c r="AN15" s="1097" t="s">
        <v>52</v>
      </c>
      <c r="AO15" s="1652"/>
      <c r="AP15" s="1623"/>
      <c r="AQ15" s="1601"/>
      <c r="AR15" s="1601"/>
      <c r="AS15" s="1603"/>
      <c r="AT15" s="1603"/>
      <c r="AU15" s="1601"/>
      <c r="AV15" s="1601"/>
      <c r="AW15" s="1605"/>
      <c r="AX15" s="1729" t="s">
        <v>53</v>
      </c>
      <c r="AY15" s="1730"/>
      <c r="AZ15" s="1730"/>
      <c r="BA15" s="1730"/>
      <c r="BB15" s="1729" t="s">
        <v>53</v>
      </c>
      <c r="BC15" s="1730"/>
      <c r="BD15" s="1730"/>
      <c r="BE15" s="1731"/>
      <c r="BK15" s="1072"/>
    </row>
    <row r="16" spans="1:63" s="253" customFormat="1" ht="30" customHeight="1" x14ac:dyDescent="0.55000000000000004">
      <c r="B16" s="1625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1630"/>
      <c r="U16" s="1631"/>
      <c r="V16" s="1632"/>
      <c r="W16" s="1636"/>
      <c r="X16" s="1637"/>
      <c r="Y16" s="1637"/>
      <c r="Z16" s="1637"/>
      <c r="AA16" s="1637"/>
      <c r="AB16" s="1637"/>
      <c r="AC16" s="1637"/>
      <c r="AD16" s="1638"/>
      <c r="AE16" s="1618"/>
      <c r="AF16" s="1620"/>
      <c r="AG16" s="1621"/>
      <c r="AH16" s="1093"/>
      <c r="AI16" s="1094"/>
      <c r="AJ16" s="1093"/>
      <c r="AK16" s="1096"/>
      <c r="AL16" s="1094"/>
      <c r="AM16" s="1096"/>
      <c r="AN16" s="1098"/>
      <c r="AO16" s="1652"/>
      <c r="AP16" s="1623"/>
      <c r="AQ16" s="1601"/>
      <c r="AR16" s="1601"/>
      <c r="AS16" s="1603"/>
      <c r="AT16" s="1603"/>
      <c r="AU16" s="1601"/>
      <c r="AV16" s="1601"/>
      <c r="AW16" s="1605"/>
      <c r="AX16" s="1587" t="s">
        <v>37</v>
      </c>
      <c r="AY16" s="1077" t="s">
        <v>54</v>
      </c>
      <c r="AZ16" s="1078"/>
      <c r="BA16" s="1078"/>
      <c r="BB16" s="1587" t="s">
        <v>37</v>
      </c>
      <c r="BC16" s="1079" t="s">
        <v>54</v>
      </c>
      <c r="BD16" s="1079"/>
      <c r="BE16" s="1080"/>
      <c r="BK16" s="1072"/>
    </row>
    <row r="17" spans="1:109" s="253" customFormat="1" ht="155.25" customHeight="1" thickBot="1" x14ac:dyDescent="0.6">
      <c r="B17" s="1626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1630"/>
      <c r="U17" s="1631"/>
      <c r="V17" s="1632"/>
      <c r="W17" s="1636"/>
      <c r="X17" s="1637"/>
      <c r="Y17" s="1637"/>
      <c r="Z17" s="1637"/>
      <c r="AA17" s="1637"/>
      <c r="AB17" s="1637"/>
      <c r="AC17" s="1637"/>
      <c r="AD17" s="1638"/>
      <c r="AE17" s="1618"/>
      <c r="AF17" s="1620"/>
      <c r="AG17" s="1618"/>
      <c r="AH17" s="46" t="s">
        <v>55</v>
      </c>
      <c r="AI17" s="47" t="s">
        <v>56</v>
      </c>
      <c r="AJ17" s="46" t="s">
        <v>55</v>
      </c>
      <c r="AK17" s="47" t="s">
        <v>56</v>
      </c>
      <c r="AL17" s="46" t="s">
        <v>55</v>
      </c>
      <c r="AM17" s="47" t="s">
        <v>56</v>
      </c>
      <c r="AN17" s="1099"/>
      <c r="AO17" s="1652"/>
      <c r="AP17" s="1623"/>
      <c r="AQ17" s="1601"/>
      <c r="AR17" s="1601"/>
      <c r="AS17" s="1603"/>
      <c r="AT17" s="1603"/>
      <c r="AU17" s="1601"/>
      <c r="AV17" s="1601"/>
      <c r="AW17" s="1605"/>
      <c r="AX17" s="1588"/>
      <c r="AY17" s="48" t="s">
        <v>57</v>
      </c>
      <c r="AZ17" s="48" t="s">
        <v>58</v>
      </c>
      <c r="BA17" s="49" t="s">
        <v>59</v>
      </c>
      <c r="BB17" s="1588"/>
      <c r="BC17" s="50" t="s">
        <v>57</v>
      </c>
      <c r="BD17" s="50" t="s">
        <v>58</v>
      </c>
      <c r="BE17" s="51" t="s">
        <v>60</v>
      </c>
      <c r="BK17" s="1072"/>
    </row>
    <row r="18" spans="1:109" s="254" customFormat="1" ht="42.75" customHeight="1" thickTop="1" thickBot="1" x14ac:dyDescent="0.6">
      <c r="B18" s="618">
        <v>1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1721">
        <v>2</v>
      </c>
      <c r="U18" s="1722"/>
      <c r="V18" s="1723"/>
      <c r="W18" s="1724">
        <v>3</v>
      </c>
      <c r="X18" s="1725"/>
      <c r="Y18" s="1725"/>
      <c r="Z18" s="1725"/>
      <c r="AA18" s="1725"/>
      <c r="AB18" s="1725"/>
      <c r="AC18" s="1725"/>
      <c r="AD18" s="1725"/>
      <c r="AE18" s="791">
        <v>4</v>
      </c>
      <c r="AF18" s="792">
        <v>5</v>
      </c>
      <c r="AG18" s="793">
        <v>6</v>
      </c>
      <c r="AH18" s="791">
        <v>7</v>
      </c>
      <c r="AI18" s="792">
        <v>8</v>
      </c>
      <c r="AJ18" s="793">
        <v>9</v>
      </c>
      <c r="AK18" s="791">
        <v>10</v>
      </c>
      <c r="AL18" s="792">
        <v>11</v>
      </c>
      <c r="AM18" s="793">
        <v>12</v>
      </c>
      <c r="AN18" s="791">
        <v>13</v>
      </c>
      <c r="AO18" s="792">
        <v>14</v>
      </c>
      <c r="AP18" s="793">
        <v>15</v>
      </c>
      <c r="AQ18" s="791">
        <v>16</v>
      </c>
      <c r="AR18" s="792">
        <v>17</v>
      </c>
      <c r="AS18" s="793">
        <v>18</v>
      </c>
      <c r="AT18" s="791">
        <v>19</v>
      </c>
      <c r="AU18" s="792">
        <v>20</v>
      </c>
      <c r="AV18" s="793">
        <v>21</v>
      </c>
      <c r="AW18" s="791">
        <v>22</v>
      </c>
      <c r="AX18" s="792">
        <v>23</v>
      </c>
      <c r="AY18" s="793">
        <v>24</v>
      </c>
      <c r="AZ18" s="791">
        <v>25</v>
      </c>
      <c r="BA18" s="792">
        <v>26</v>
      </c>
      <c r="BB18" s="793">
        <v>27</v>
      </c>
      <c r="BC18" s="791">
        <v>28</v>
      </c>
      <c r="BD18" s="792">
        <v>29</v>
      </c>
      <c r="BE18" s="794">
        <v>30</v>
      </c>
    </row>
    <row r="19" spans="1:109" s="257" customFormat="1" ht="50.1" customHeight="1" thickBot="1" x14ac:dyDescent="0.6">
      <c r="A19" s="254"/>
      <c r="B19" s="1554" t="s">
        <v>61</v>
      </c>
      <c r="C19" s="1555"/>
      <c r="D19" s="1555"/>
      <c r="E19" s="1555"/>
      <c r="F19" s="1555"/>
      <c r="G19" s="1555"/>
      <c r="H19" s="1555"/>
      <c r="I19" s="1555"/>
      <c r="J19" s="1555"/>
      <c r="K19" s="1555"/>
      <c r="L19" s="1555"/>
      <c r="M19" s="1555"/>
      <c r="N19" s="1555"/>
      <c r="O19" s="1555"/>
      <c r="P19" s="1555"/>
      <c r="Q19" s="1555"/>
      <c r="R19" s="1555"/>
      <c r="S19" s="1555"/>
      <c r="T19" s="1555"/>
      <c r="U19" s="1555"/>
      <c r="V19" s="1555"/>
      <c r="W19" s="1555"/>
      <c r="X19" s="1555"/>
      <c r="Y19" s="1555"/>
      <c r="Z19" s="1555"/>
      <c r="AA19" s="1555"/>
      <c r="AB19" s="1555"/>
      <c r="AC19" s="1555"/>
      <c r="AD19" s="1555"/>
      <c r="AE19" s="1555"/>
      <c r="AF19" s="1555"/>
      <c r="AG19" s="1555"/>
      <c r="AH19" s="1555"/>
      <c r="AI19" s="1555"/>
      <c r="AJ19" s="1555"/>
      <c r="AK19" s="1555"/>
      <c r="AL19" s="1555"/>
      <c r="AM19" s="1555"/>
      <c r="AN19" s="1555"/>
      <c r="AO19" s="1555"/>
      <c r="AP19" s="1555"/>
      <c r="AQ19" s="1555"/>
      <c r="AR19" s="1555"/>
      <c r="AS19" s="1555"/>
      <c r="AT19" s="1555"/>
      <c r="AU19" s="1555"/>
      <c r="AV19" s="1555"/>
      <c r="AW19" s="1555"/>
      <c r="AX19" s="1555"/>
      <c r="AY19" s="1555"/>
      <c r="AZ19" s="1555"/>
      <c r="BA19" s="1555"/>
      <c r="BB19" s="1555"/>
      <c r="BC19" s="1555"/>
      <c r="BD19" s="1555"/>
      <c r="BE19" s="1556"/>
      <c r="BF19" s="254"/>
      <c r="BG19" s="254"/>
      <c r="BH19" s="254"/>
      <c r="BI19" s="1072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6"/>
    </row>
    <row r="20" spans="1:109" s="254" customFormat="1" ht="50.1" customHeight="1" thickBot="1" x14ac:dyDescent="0.6">
      <c r="B20" s="1554" t="s">
        <v>62</v>
      </c>
      <c r="C20" s="1555"/>
      <c r="D20" s="1555"/>
      <c r="E20" s="1555"/>
      <c r="F20" s="1555"/>
      <c r="G20" s="1555"/>
      <c r="H20" s="1555"/>
      <c r="I20" s="1555"/>
      <c r="J20" s="1555"/>
      <c r="K20" s="1555"/>
      <c r="L20" s="1555"/>
      <c r="M20" s="1555"/>
      <c r="N20" s="1555"/>
      <c r="O20" s="1555"/>
      <c r="P20" s="1555"/>
      <c r="Q20" s="1555"/>
      <c r="R20" s="1555"/>
      <c r="S20" s="1555"/>
      <c r="T20" s="1555"/>
      <c r="U20" s="1555"/>
      <c r="V20" s="1555"/>
      <c r="W20" s="1555"/>
      <c r="X20" s="1555"/>
      <c r="Y20" s="1555"/>
      <c r="Z20" s="1555"/>
      <c r="AA20" s="1555"/>
      <c r="AB20" s="1555"/>
      <c r="AC20" s="1555"/>
      <c r="AD20" s="1555"/>
      <c r="AE20" s="1555"/>
      <c r="AF20" s="1555"/>
      <c r="AG20" s="1555"/>
      <c r="AH20" s="1555"/>
      <c r="AI20" s="1555"/>
      <c r="AJ20" s="1555"/>
      <c r="AK20" s="1555"/>
      <c r="AL20" s="1555"/>
      <c r="AM20" s="1555"/>
      <c r="AN20" s="1555"/>
      <c r="AO20" s="1555"/>
      <c r="AP20" s="1555"/>
      <c r="AQ20" s="1555"/>
      <c r="AR20" s="1555"/>
      <c r="AS20" s="1555"/>
      <c r="AT20" s="1555"/>
      <c r="AU20" s="1555"/>
      <c r="AV20" s="1555"/>
      <c r="AW20" s="1555"/>
      <c r="AX20" s="1555"/>
      <c r="AY20" s="1555"/>
      <c r="AZ20" s="1555"/>
      <c r="BA20" s="1555"/>
      <c r="BB20" s="1555"/>
      <c r="BC20" s="1555"/>
      <c r="BD20" s="1555"/>
      <c r="BE20" s="1556"/>
      <c r="BI20" s="1072"/>
    </row>
    <row r="21" spans="1:109" s="258" customFormat="1" ht="111" customHeight="1" x14ac:dyDescent="1.45">
      <c r="B21" s="624">
        <v>1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1715" t="s">
        <v>320</v>
      </c>
      <c r="U21" s="1716"/>
      <c r="V21" s="1717"/>
      <c r="W21" s="1718" t="s">
        <v>66</v>
      </c>
      <c r="X21" s="1719"/>
      <c r="Y21" s="1719"/>
      <c r="Z21" s="1719"/>
      <c r="AA21" s="1719"/>
      <c r="AB21" s="1719"/>
      <c r="AC21" s="1719"/>
      <c r="AD21" s="1720"/>
      <c r="AE21" s="795">
        <v>2</v>
      </c>
      <c r="AF21" s="796">
        <f>AE21*30</f>
        <v>60</v>
      </c>
      <c r="AG21" s="796"/>
      <c r="AH21" s="796"/>
      <c r="AI21" s="796"/>
      <c r="AJ21" s="796"/>
      <c r="AK21" s="796"/>
      <c r="AL21" s="797"/>
      <c r="AM21" s="797"/>
      <c r="AN21" s="797"/>
      <c r="AO21" s="798"/>
      <c r="AP21" s="799"/>
      <c r="AQ21" s="800">
        <v>2</v>
      </c>
      <c r="AR21" s="800"/>
      <c r="AS21" s="801"/>
      <c r="AT21" s="802"/>
      <c r="AU21" s="800"/>
      <c r="AV21" s="800"/>
      <c r="AW21" s="801"/>
      <c r="AX21" s="802"/>
      <c r="AY21" s="800"/>
      <c r="AZ21" s="800"/>
      <c r="BA21" s="803"/>
      <c r="BB21" s="804"/>
      <c r="BC21" s="805"/>
      <c r="BD21" s="805"/>
      <c r="BE21" s="806"/>
      <c r="BI21" s="1072"/>
    </row>
    <row r="22" spans="1:109" s="258" customFormat="1" ht="79.5" customHeight="1" x14ac:dyDescent="1.45">
      <c r="B22" s="807">
        <v>2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1697" t="s">
        <v>321</v>
      </c>
      <c r="U22" s="1698"/>
      <c r="V22" s="1699"/>
      <c r="W22" s="1700" t="s">
        <v>64</v>
      </c>
      <c r="X22" s="1701"/>
      <c r="Y22" s="1701"/>
      <c r="Z22" s="1701"/>
      <c r="AA22" s="1701"/>
      <c r="AB22" s="1701"/>
      <c r="AC22" s="1701"/>
      <c r="AD22" s="808"/>
      <c r="AE22" s="809">
        <v>2</v>
      </c>
      <c r="AF22" s="810">
        <f t="shared" ref="AF22:AF29" si="0">AE22*30</f>
        <v>60</v>
      </c>
      <c r="AG22" s="810"/>
      <c r="AH22" s="810"/>
      <c r="AI22" s="810"/>
      <c r="AJ22" s="810"/>
      <c r="AK22" s="810"/>
      <c r="AL22" s="811"/>
      <c r="AM22" s="811"/>
      <c r="AN22" s="811"/>
      <c r="AO22" s="812"/>
      <c r="AP22" s="813"/>
      <c r="AQ22" s="814">
        <v>1</v>
      </c>
      <c r="AR22" s="814"/>
      <c r="AS22" s="815"/>
      <c r="AT22" s="816"/>
      <c r="AU22" s="814"/>
      <c r="AV22" s="814"/>
      <c r="AW22" s="817"/>
      <c r="AX22" s="816"/>
      <c r="AY22" s="814"/>
      <c r="AZ22" s="814"/>
      <c r="BA22" s="817"/>
      <c r="BB22" s="818"/>
      <c r="BC22" s="819"/>
      <c r="BD22" s="819"/>
      <c r="BE22" s="820"/>
      <c r="BI22" s="82"/>
    </row>
    <row r="23" spans="1:109" s="258" customFormat="1" ht="79.5" customHeight="1" x14ac:dyDescent="1.45">
      <c r="B23" s="807">
        <v>3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1697" t="s">
        <v>322</v>
      </c>
      <c r="U23" s="1712"/>
      <c r="V23" s="1713"/>
      <c r="W23" s="1700" t="s">
        <v>68</v>
      </c>
      <c r="X23" s="1714"/>
      <c r="Y23" s="1714"/>
      <c r="Z23" s="1714"/>
      <c r="AA23" s="1714"/>
      <c r="AB23" s="1714"/>
      <c r="AC23" s="1714"/>
      <c r="AD23" s="808"/>
      <c r="AE23" s="809">
        <v>2.5</v>
      </c>
      <c r="AF23" s="810">
        <f t="shared" si="0"/>
        <v>75</v>
      </c>
      <c r="AG23" s="810"/>
      <c r="AH23" s="810"/>
      <c r="AI23" s="810"/>
      <c r="AJ23" s="810"/>
      <c r="AK23" s="810"/>
      <c r="AL23" s="811"/>
      <c r="AM23" s="811"/>
      <c r="AN23" s="811"/>
      <c r="AO23" s="812"/>
      <c r="AP23" s="813"/>
      <c r="AQ23" s="814"/>
      <c r="AR23" s="814"/>
      <c r="AS23" s="815"/>
      <c r="AT23" s="816"/>
      <c r="AU23" s="814"/>
      <c r="AV23" s="814"/>
      <c r="AW23" s="817"/>
      <c r="AX23" s="816"/>
      <c r="AY23" s="814"/>
      <c r="AZ23" s="814"/>
      <c r="BA23" s="817"/>
      <c r="BB23" s="818"/>
      <c r="BC23" s="819"/>
      <c r="BD23" s="819"/>
      <c r="BE23" s="820"/>
      <c r="BI23" s="82"/>
    </row>
    <row r="24" spans="1:109" s="258" customFormat="1" ht="115" customHeight="1" x14ac:dyDescent="1.45">
      <c r="B24" s="807">
        <v>3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1697" t="s">
        <v>69</v>
      </c>
      <c r="U24" s="1698"/>
      <c r="V24" s="1699"/>
      <c r="W24" s="1700" t="s">
        <v>70</v>
      </c>
      <c r="X24" s="1701"/>
      <c r="Y24" s="1701"/>
      <c r="Z24" s="1701"/>
      <c r="AA24" s="1701"/>
      <c r="AB24" s="1701"/>
      <c r="AC24" s="1701"/>
      <c r="AD24" s="808"/>
      <c r="AE24" s="809">
        <v>3</v>
      </c>
      <c r="AF24" s="810">
        <f t="shared" si="0"/>
        <v>90</v>
      </c>
      <c r="AG24" s="810">
        <f>AH24+AJ24+AL24</f>
        <v>72</v>
      </c>
      <c r="AH24" s="810"/>
      <c r="AI24" s="810"/>
      <c r="AJ24" s="810">
        <v>72</v>
      </c>
      <c r="AK24" s="810"/>
      <c r="AL24" s="811"/>
      <c r="AM24" s="811"/>
      <c r="AN24" s="811"/>
      <c r="AO24" s="812">
        <f>AF24-AG24</f>
        <v>18</v>
      </c>
      <c r="AP24" s="813"/>
      <c r="AQ24" s="814">
        <v>2</v>
      </c>
      <c r="AR24" s="814">
        <v>1</v>
      </c>
      <c r="AS24" s="815"/>
      <c r="AT24" s="816"/>
      <c r="AU24" s="814"/>
      <c r="AV24" s="814"/>
      <c r="AW24" s="817"/>
      <c r="AX24" s="816">
        <f>SUM(AY24:BA24)</f>
        <v>2</v>
      </c>
      <c r="AY24" s="814"/>
      <c r="AZ24" s="814">
        <v>2</v>
      </c>
      <c r="BA24" s="817"/>
      <c r="BB24" s="818">
        <f>SUM(BC24:BE24)</f>
        <v>2</v>
      </c>
      <c r="BC24" s="819"/>
      <c r="BD24" s="819">
        <v>2</v>
      </c>
      <c r="BE24" s="820"/>
      <c r="BI24" s="82"/>
    </row>
    <row r="25" spans="1:109" s="258" customFormat="1" ht="97.5" customHeight="1" x14ac:dyDescent="1.45">
      <c r="B25" s="807">
        <v>4</v>
      </c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1697" t="s">
        <v>323</v>
      </c>
      <c r="U25" s="1698"/>
      <c r="V25" s="1699"/>
      <c r="W25" s="1700" t="s">
        <v>24</v>
      </c>
      <c r="X25" s="1701"/>
      <c r="Y25" s="1701"/>
      <c r="Z25" s="1701"/>
      <c r="AA25" s="1701"/>
      <c r="AB25" s="1701"/>
      <c r="AC25" s="1701"/>
      <c r="AD25" s="808"/>
      <c r="AE25" s="809">
        <v>6.5</v>
      </c>
      <c r="AF25" s="810">
        <f t="shared" si="0"/>
        <v>195</v>
      </c>
      <c r="AG25" s="810"/>
      <c r="AH25" s="810"/>
      <c r="AI25" s="810"/>
      <c r="AJ25" s="810"/>
      <c r="AK25" s="810"/>
      <c r="AL25" s="811"/>
      <c r="AM25" s="811"/>
      <c r="AN25" s="811"/>
      <c r="AO25" s="812"/>
      <c r="AP25" s="813">
        <v>1</v>
      </c>
      <c r="AQ25" s="814"/>
      <c r="AR25" s="814"/>
      <c r="AS25" s="815"/>
      <c r="AT25" s="816"/>
      <c r="AU25" s="814"/>
      <c r="AV25" s="814"/>
      <c r="AW25" s="817"/>
      <c r="AX25" s="816"/>
      <c r="AY25" s="814"/>
      <c r="AZ25" s="814"/>
      <c r="BA25" s="817"/>
      <c r="BB25" s="818"/>
      <c r="BC25" s="819"/>
      <c r="BD25" s="819"/>
      <c r="BE25" s="820"/>
      <c r="BI25" s="82"/>
    </row>
    <row r="26" spans="1:109" s="258" customFormat="1" ht="97.9" customHeight="1" x14ac:dyDescent="1.45">
      <c r="B26" s="807">
        <v>5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1697" t="s">
        <v>71</v>
      </c>
      <c r="U26" s="1698"/>
      <c r="V26" s="1699"/>
      <c r="W26" s="1700" t="s">
        <v>72</v>
      </c>
      <c r="X26" s="1701"/>
      <c r="Y26" s="1701"/>
      <c r="Z26" s="1701"/>
      <c r="AA26" s="1701"/>
      <c r="AB26" s="1701"/>
      <c r="AC26" s="1701"/>
      <c r="AD26" s="808"/>
      <c r="AE26" s="809">
        <v>8.5</v>
      </c>
      <c r="AF26" s="810">
        <f t="shared" si="0"/>
        <v>255</v>
      </c>
      <c r="AG26" s="810">
        <f>AH26+AJ26+AL26</f>
        <v>126</v>
      </c>
      <c r="AH26" s="810">
        <v>54</v>
      </c>
      <c r="AI26" s="810"/>
      <c r="AJ26" s="810">
        <v>72</v>
      </c>
      <c r="AK26" s="810"/>
      <c r="AL26" s="811"/>
      <c r="AM26" s="811"/>
      <c r="AN26" s="811"/>
      <c r="AO26" s="812">
        <f>AF26-AG26</f>
        <v>129</v>
      </c>
      <c r="AP26" s="813">
        <v>1</v>
      </c>
      <c r="AQ26" s="814"/>
      <c r="AR26" s="814">
        <v>1</v>
      </c>
      <c r="AS26" s="815"/>
      <c r="AT26" s="816"/>
      <c r="AU26" s="814">
        <v>1</v>
      </c>
      <c r="AV26" s="814"/>
      <c r="AW26" s="817"/>
      <c r="AX26" s="816">
        <f>SUM(AY26:BA26)</f>
        <v>7</v>
      </c>
      <c r="AY26" s="814">
        <f>AH26/18</f>
        <v>3</v>
      </c>
      <c r="AZ26" s="814">
        <f>AJ26/18</f>
        <v>4</v>
      </c>
      <c r="BA26" s="817"/>
      <c r="BB26" s="818"/>
      <c r="BC26" s="819"/>
      <c r="BD26" s="819"/>
      <c r="BE26" s="820"/>
      <c r="BI26" s="82"/>
    </row>
    <row r="27" spans="1:109" s="258" customFormat="1" ht="94" customHeight="1" x14ac:dyDescent="1.45">
      <c r="B27" s="807">
        <v>6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1697" t="s">
        <v>73</v>
      </c>
      <c r="U27" s="1698"/>
      <c r="V27" s="1699"/>
      <c r="W27" s="1700" t="s">
        <v>72</v>
      </c>
      <c r="X27" s="1701"/>
      <c r="Y27" s="1701"/>
      <c r="Z27" s="1701"/>
      <c r="AA27" s="1701"/>
      <c r="AB27" s="1701"/>
      <c r="AC27" s="1701"/>
      <c r="AD27" s="808"/>
      <c r="AE27" s="809">
        <v>9</v>
      </c>
      <c r="AF27" s="810">
        <f t="shared" si="0"/>
        <v>270</v>
      </c>
      <c r="AG27" s="810">
        <f>AH27+AJ27+AL27</f>
        <v>144</v>
      </c>
      <c r="AH27" s="810">
        <v>72</v>
      </c>
      <c r="AI27" s="810"/>
      <c r="AJ27" s="810">
        <v>72</v>
      </c>
      <c r="AK27" s="810"/>
      <c r="AL27" s="811"/>
      <c r="AM27" s="811"/>
      <c r="AN27" s="811"/>
      <c r="AO27" s="812">
        <f>AF27-AG27</f>
        <v>126</v>
      </c>
      <c r="AP27" s="813">
        <v>2</v>
      </c>
      <c r="AQ27" s="814"/>
      <c r="AR27" s="814">
        <v>2</v>
      </c>
      <c r="AS27" s="815"/>
      <c r="AT27" s="816"/>
      <c r="AU27" s="814">
        <v>2</v>
      </c>
      <c r="AV27" s="814"/>
      <c r="AW27" s="817"/>
      <c r="AX27" s="816"/>
      <c r="AY27" s="814"/>
      <c r="AZ27" s="814"/>
      <c r="BA27" s="817"/>
      <c r="BB27" s="818">
        <f>SUM(BC27:BE27)</f>
        <v>8</v>
      </c>
      <c r="BC27" s="819">
        <f>AH27/18</f>
        <v>4</v>
      </c>
      <c r="BD27" s="819">
        <f>AJ27/18</f>
        <v>4</v>
      </c>
      <c r="BE27" s="820"/>
      <c r="BI27" s="82"/>
    </row>
    <row r="28" spans="1:109" s="258" customFormat="1" ht="96" customHeight="1" x14ac:dyDescent="1.45">
      <c r="B28" s="807">
        <v>7</v>
      </c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1697" t="s">
        <v>76</v>
      </c>
      <c r="U28" s="1698"/>
      <c r="V28" s="1699"/>
      <c r="W28" s="1700" t="s">
        <v>77</v>
      </c>
      <c r="X28" s="1701"/>
      <c r="Y28" s="1701"/>
      <c r="Z28" s="1701"/>
      <c r="AA28" s="1701"/>
      <c r="AB28" s="1701"/>
      <c r="AC28" s="1701"/>
      <c r="AD28" s="808"/>
      <c r="AE28" s="809">
        <v>6</v>
      </c>
      <c r="AF28" s="810">
        <f t="shared" si="0"/>
        <v>180</v>
      </c>
      <c r="AG28" s="810">
        <f>AH28+AJ28+AL28</f>
        <v>90</v>
      </c>
      <c r="AH28" s="810">
        <v>36</v>
      </c>
      <c r="AI28" s="810"/>
      <c r="AJ28" s="810">
        <v>36</v>
      </c>
      <c r="AK28" s="810"/>
      <c r="AL28" s="811">
        <v>18</v>
      </c>
      <c r="AM28" s="811"/>
      <c r="AN28" s="811"/>
      <c r="AO28" s="812">
        <f>AF28-AG28</f>
        <v>90</v>
      </c>
      <c r="AP28" s="813">
        <v>1</v>
      </c>
      <c r="AQ28" s="814"/>
      <c r="AR28" s="814">
        <v>1</v>
      </c>
      <c r="AS28" s="815"/>
      <c r="AT28" s="816"/>
      <c r="AU28" s="814"/>
      <c r="AV28" s="814"/>
      <c r="AW28" s="817"/>
      <c r="AX28" s="816">
        <f>SUM(AY28:BA28)</f>
        <v>5</v>
      </c>
      <c r="AY28" s="814">
        <f>AH28/18</f>
        <v>2</v>
      </c>
      <c r="AZ28" s="814">
        <f>AJ28/18</f>
        <v>2</v>
      </c>
      <c r="BA28" s="817">
        <f>AL28/18</f>
        <v>1</v>
      </c>
      <c r="BB28" s="818"/>
      <c r="BC28" s="819"/>
      <c r="BD28" s="819"/>
      <c r="BE28" s="820"/>
      <c r="BI28" s="82"/>
    </row>
    <row r="29" spans="1:109" s="258" customFormat="1" ht="96.4" customHeight="1" thickBot="1" x14ac:dyDescent="0.5">
      <c r="B29" s="689">
        <v>8</v>
      </c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1702" t="s">
        <v>78</v>
      </c>
      <c r="U29" s="1703"/>
      <c r="V29" s="1704"/>
      <c r="W29" s="1705" t="s">
        <v>77</v>
      </c>
      <c r="X29" s="1706"/>
      <c r="Y29" s="1706"/>
      <c r="Z29" s="1706"/>
      <c r="AA29" s="1706"/>
      <c r="AB29" s="1706"/>
      <c r="AC29" s="1706"/>
      <c r="AD29" s="821"/>
      <c r="AE29" s="822">
        <v>6</v>
      </c>
      <c r="AF29" s="823">
        <f t="shared" si="0"/>
        <v>180</v>
      </c>
      <c r="AG29" s="823">
        <f>AH29+AJ29+AL29</f>
        <v>90</v>
      </c>
      <c r="AH29" s="823">
        <v>36</v>
      </c>
      <c r="AI29" s="823"/>
      <c r="AJ29" s="823">
        <v>36</v>
      </c>
      <c r="AK29" s="823"/>
      <c r="AL29" s="824">
        <v>18</v>
      </c>
      <c r="AM29" s="824"/>
      <c r="AN29" s="824"/>
      <c r="AO29" s="825">
        <f>AF29-AG29</f>
        <v>90</v>
      </c>
      <c r="AP29" s="826">
        <v>2</v>
      </c>
      <c r="AQ29" s="827"/>
      <c r="AR29" s="827">
        <v>2</v>
      </c>
      <c r="AS29" s="828"/>
      <c r="AT29" s="829"/>
      <c r="AU29" s="827"/>
      <c r="AV29" s="827"/>
      <c r="AW29" s="830"/>
      <c r="AX29" s="829"/>
      <c r="AY29" s="827"/>
      <c r="AZ29" s="827"/>
      <c r="BA29" s="830"/>
      <c r="BB29" s="831">
        <f>SUM(BC29:BE29)</f>
        <v>5</v>
      </c>
      <c r="BC29" s="832">
        <f>AH29/18</f>
        <v>2</v>
      </c>
      <c r="BD29" s="832">
        <f>AJ29/18</f>
        <v>2</v>
      </c>
      <c r="BE29" s="833">
        <f>AL29/18</f>
        <v>1</v>
      </c>
      <c r="BI29" s="82"/>
    </row>
    <row r="30" spans="1:109" s="258" customFormat="1" ht="50.1" customHeight="1" thickBot="1" x14ac:dyDescent="0.5">
      <c r="B30" s="1707" t="s">
        <v>125</v>
      </c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  <c r="AC30" s="1546"/>
      <c r="AD30" s="1547"/>
      <c r="AE30" s="834">
        <f>AE24+AE26+AE27+AE28+AE29</f>
        <v>32.5</v>
      </c>
      <c r="AF30" s="835">
        <f t="shared" ref="AF30:AO30" si="1">AF24+AF26+AF27+AF28+AF29</f>
        <v>975</v>
      </c>
      <c r="AG30" s="835">
        <f t="shared" si="1"/>
        <v>522</v>
      </c>
      <c r="AH30" s="835">
        <f t="shared" si="1"/>
        <v>198</v>
      </c>
      <c r="AI30" s="835">
        <f t="shared" si="1"/>
        <v>0</v>
      </c>
      <c r="AJ30" s="835">
        <f t="shared" si="1"/>
        <v>288</v>
      </c>
      <c r="AK30" s="835">
        <f t="shared" si="1"/>
        <v>0</v>
      </c>
      <c r="AL30" s="836">
        <f t="shared" si="1"/>
        <v>36</v>
      </c>
      <c r="AM30" s="836">
        <f t="shared" si="1"/>
        <v>0</v>
      </c>
      <c r="AN30" s="836">
        <f t="shared" si="1"/>
        <v>0</v>
      </c>
      <c r="AO30" s="837">
        <f t="shared" si="1"/>
        <v>453</v>
      </c>
      <c r="AP30" s="838">
        <v>5</v>
      </c>
      <c r="AQ30" s="839">
        <v>3</v>
      </c>
      <c r="AR30" s="839">
        <v>5</v>
      </c>
      <c r="AS30" s="840"/>
      <c r="AT30" s="838"/>
      <c r="AU30" s="839">
        <v>2</v>
      </c>
      <c r="AV30" s="839"/>
      <c r="AW30" s="841"/>
      <c r="AX30" s="842">
        <f>SUM(AX21:AX29)</f>
        <v>14</v>
      </c>
      <c r="AY30" s="839">
        <f t="shared" ref="AY30:BE30" si="2">SUM(AY21:AY29)</f>
        <v>5</v>
      </c>
      <c r="AZ30" s="839">
        <f t="shared" si="2"/>
        <v>8</v>
      </c>
      <c r="BA30" s="839">
        <f t="shared" si="2"/>
        <v>1</v>
      </c>
      <c r="BB30" s="842">
        <f t="shared" si="2"/>
        <v>15</v>
      </c>
      <c r="BC30" s="839">
        <f t="shared" si="2"/>
        <v>6</v>
      </c>
      <c r="BD30" s="839">
        <f t="shared" si="2"/>
        <v>8</v>
      </c>
      <c r="BE30" s="840">
        <f t="shared" si="2"/>
        <v>1</v>
      </c>
    </row>
    <row r="31" spans="1:109" s="258" customFormat="1" ht="50.1" customHeight="1" thickBot="1" x14ac:dyDescent="0.5">
      <c r="B31" s="1566" t="s">
        <v>80</v>
      </c>
      <c r="C31" s="1567"/>
      <c r="D31" s="1567"/>
      <c r="E31" s="1567"/>
      <c r="F31" s="1567"/>
      <c r="G31" s="1567"/>
      <c r="H31" s="1567"/>
      <c r="I31" s="1567"/>
      <c r="J31" s="1567"/>
      <c r="K31" s="1567"/>
      <c r="L31" s="1567"/>
      <c r="M31" s="1567"/>
      <c r="N31" s="1567"/>
      <c r="O31" s="1567"/>
      <c r="P31" s="1567"/>
      <c r="Q31" s="1567"/>
      <c r="R31" s="1567"/>
      <c r="S31" s="1567"/>
      <c r="T31" s="1567"/>
      <c r="U31" s="1567"/>
      <c r="V31" s="1567"/>
      <c r="W31" s="1567"/>
      <c r="X31" s="1567"/>
      <c r="Y31" s="1567"/>
      <c r="Z31" s="1567"/>
      <c r="AA31" s="1567"/>
      <c r="AB31" s="1567"/>
      <c r="AC31" s="1567"/>
      <c r="AD31" s="1567"/>
      <c r="AE31" s="1567"/>
      <c r="AF31" s="1567"/>
      <c r="AG31" s="1567"/>
      <c r="AH31" s="1567"/>
      <c r="AI31" s="1567"/>
      <c r="AJ31" s="1567"/>
      <c r="AK31" s="1567"/>
      <c r="AL31" s="1567"/>
      <c r="AM31" s="1567"/>
      <c r="AN31" s="1567"/>
      <c r="AO31" s="1567"/>
      <c r="AP31" s="1567"/>
      <c r="AQ31" s="1567"/>
      <c r="AR31" s="1567"/>
      <c r="AS31" s="1567"/>
      <c r="AT31" s="1567"/>
      <c r="AU31" s="1567"/>
      <c r="AV31" s="1567"/>
      <c r="AW31" s="1567"/>
      <c r="AX31" s="1567"/>
      <c r="AY31" s="1567"/>
      <c r="AZ31" s="1567"/>
      <c r="BA31" s="1567"/>
      <c r="BB31" s="1567"/>
      <c r="BC31" s="1567"/>
      <c r="BD31" s="1567"/>
      <c r="BE31" s="1568"/>
    </row>
    <row r="32" spans="1:109" s="258" customFormat="1" ht="92.1" customHeight="1" x14ac:dyDescent="0.45">
      <c r="B32" s="624">
        <v>9</v>
      </c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1697" t="s">
        <v>324</v>
      </c>
      <c r="U32" s="1708"/>
      <c r="V32" s="1709"/>
      <c r="W32" s="1700" t="s">
        <v>82</v>
      </c>
      <c r="X32" s="1710"/>
      <c r="Y32" s="1710"/>
      <c r="Z32" s="1710"/>
      <c r="AA32" s="1710"/>
      <c r="AB32" s="1710"/>
      <c r="AC32" s="1710"/>
      <c r="AD32" s="1711"/>
      <c r="AE32" s="843">
        <v>4</v>
      </c>
      <c r="AF32" s="844">
        <f>AE32*30</f>
        <v>120</v>
      </c>
      <c r="AG32" s="845"/>
      <c r="AH32" s="845"/>
      <c r="AI32" s="845"/>
      <c r="AJ32" s="845"/>
      <c r="AK32" s="845"/>
      <c r="AL32" s="846"/>
      <c r="AM32" s="846"/>
      <c r="AN32" s="846"/>
      <c r="AO32" s="847"/>
      <c r="AP32" s="848"/>
      <c r="AQ32" s="849"/>
      <c r="AR32" s="849"/>
      <c r="AS32" s="850"/>
      <c r="AT32" s="802"/>
      <c r="AU32" s="800"/>
      <c r="AV32" s="800"/>
      <c r="AW32" s="801"/>
      <c r="AX32" s="802"/>
      <c r="AY32" s="800"/>
      <c r="AZ32" s="800"/>
      <c r="BA32" s="800"/>
      <c r="BB32" s="802"/>
      <c r="BC32" s="800"/>
      <c r="BD32" s="800"/>
      <c r="BE32" s="851"/>
    </row>
    <row r="33" spans="2:67" s="258" customFormat="1" ht="99" customHeight="1" x14ac:dyDescent="0.45">
      <c r="B33" s="807">
        <v>10</v>
      </c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1697" t="s">
        <v>325</v>
      </c>
      <c r="U33" s="1698"/>
      <c r="V33" s="1699"/>
      <c r="W33" s="1700" t="s">
        <v>84</v>
      </c>
      <c r="X33" s="1701"/>
      <c r="Y33" s="1701"/>
      <c r="Z33" s="1701"/>
      <c r="AA33" s="1701"/>
      <c r="AB33" s="1701"/>
      <c r="AC33" s="1701"/>
      <c r="AD33" s="852"/>
      <c r="AE33" s="853">
        <v>4</v>
      </c>
      <c r="AF33" s="854">
        <f t="shared" ref="AF33:AF44" si="3">AE33*30</f>
        <v>120</v>
      </c>
      <c r="AG33" s="855"/>
      <c r="AH33" s="855"/>
      <c r="AI33" s="855"/>
      <c r="AJ33" s="855"/>
      <c r="AK33" s="855"/>
      <c r="AL33" s="856"/>
      <c r="AM33" s="856"/>
      <c r="AN33" s="856"/>
      <c r="AO33" s="857"/>
      <c r="AP33" s="858">
        <v>1</v>
      </c>
      <c r="AQ33" s="859"/>
      <c r="AR33" s="859"/>
      <c r="AS33" s="860"/>
      <c r="AT33" s="816"/>
      <c r="AU33" s="814"/>
      <c r="AV33" s="814"/>
      <c r="AW33" s="815"/>
      <c r="AX33" s="816"/>
      <c r="AY33" s="814"/>
      <c r="AZ33" s="814"/>
      <c r="BA33" s="814"/>
      <c r="BB33" s="816"/>
      <c r="BC33" s="814"/>
      <c r="BD33" s="814"/>
      <c r="BE33" s="861"/>
    </row>
    <row r="34" spans="2:67" s="258" customFormat="1" ht="108" customHeight="1" x14ac:dyDescent="0.45">
      <c r="B34" s="807">
        <v>11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1697" t="s">
        <v>326</v>
      </c>
      <c r="U34" s="1698"/>
      <c r="V34" s="1699"/>
      <c r="W34" s="1700" t="s">
        <v>84</v>
      </c>
      <c r="X34" s="1701"/>
      <c r="Y34" s="1701"/>
      <c r="Z34" s="1701"/>
      <c r="AA34" s="1701"/>
      <c r="AB34" s="1701"/>
      <c r="AC34" s="1701"/>
      <c r="AD34" s="852"/>
      <c r="AE34" s="853">
        <v>4</v>
      </c>
      <c r="AF34" s="854">
        <f t="shared" si="3"/>
        <v>120</v>
      </c>
      <c r="AG34" s="855"/>
      <c r="AH34" s="855"/>
      <c r="AI34" s="855"/>
      <c r="AJ34" s="855"/>
      <c r="AK34" s="855"/>
      <c r="AL34" s="856"/>
      <c r="AM34" s="856"/>
      <c r="AN34" s="856"/>
      <c r="AO34" s="857"/>
      <c r="AP34" s="858"/>
      <c r="AQ34" s="859"/>
      <c r="AR34" s="859"/>
      <c r="AS34" s="860"/>
      <c r="AT34" s="816"/>
      <c r="AU34" s="814"/>
      <c r="AV34" s="814"/>
      <c r="AW34" s="815"/>
      <c r="AX34" s="816"/>
      <c r="AY34" s="814"/>
      <c r="AZ34" s="814"/>
      <c r="BA34" s="814"/>
      <c r="BB34" s="816"/>
      <c r="BC34" s="814"/>
      <c r="BD34" s="814"/>
      <c r="BE34" s="861"/>
    </row>
    <row r="35" spans="2:67" s="258" customFormat="1" ht="126" customHeight="1" x14ac:dyDescent="0.45">
      <c r="B35" s="807">
        <v>12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1697" t="s">
        <v>87</v>
      </c>
      <c r="U35" s="1698"/>
      <c r="V35" s="1699"/>
      <c r="W35" s="1700" t="s">
        <v>327</v>
      </c>
      <c r="X35" s="1701"/>
      <c r="Y35" s="1701"/>
      <c r="Z35" s="1701"/>
      <c r="AA35" s="1701"/>
      <c r="AB35" s="1701"/>
      <c r="AC35" s="1701"/>
      <c r="AD35" s="852"/>
      <c r="AE35" s="853">
        <v>6</v>
      </c>
      <c r="AF35" s="854">
        <f t="shared" si="3"/>
        <v>180</v>
      </c>
      <c r="AG35" s="855">
        <f t="shared" ref="AG35:AG44" si="4">AH35+AJ35+AL35</f>
        <v>90</v>
      </c>
      <c r="AH35" s="855">
        <v>45</v>
      </c>
      <c r="AI35" s="855"/>
      <c r="AJ35" s="855">
        <v>45</v>
      </c>
      <c r="AK35" s="855"/>
      <c r="AL35" s="856"/>
      <c r="AM35" s="856"/>
      <c r="AN35" s="856"/>
      <c r="AO35" s="857">
        <f t="shared" ref="AO35:AO44" si="5">AF35-AG35</f>
        <v>90</v>
      </c>
      <c r="AP35" s="858">
        <v>1</v>
      </c>
      <c r="AQ35" s="859"/>
      <c r="AR35" s="859">
        <v>1</v>
      </c>
      <c r="AS35" s="860"/>
      <c r="AT35" s="816"/>
      <c r="AU35" s="814">
        <v>1</v>
      </c>
      <c r="AV35" s="814"/>
      <c r="AW35" s="815"/>
      <c r="AX35" s="816">
        <f>SUM(AY35:BA35)</f>
        <v>5</v>
      </c>
      <c r="AY35" s="814">
        <f>AH35/18</f>
        <v>2.5</v>
      </c>
      <c r="AZ35" s="814">
        <f>AJ35/18</f>
        <v>2.5</v>
      </c>
      <c r="BA35" s="814">
        <f>AL35/18</f>
        <v>0</v>
      </c>
      <c r="BB35" s="816"/>
      <c r="BC35" s="814"/>
      <c r="BD35" s="814"/>
      <c r="BE35" s="861"/>
    </row>
    <row r="36" spans="2:67" s="258" customFormat="1" ht="142" customHeight="1" x14ac:dyDescent="0.45">
      <c r="B36" s="807">
        <v>13</v>
      </c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1697" t="s">
        <v>126</v>
      </c>
      <c r="U36" s="1698"/>
      <c r="V36" s="1699"/>
      <c r="W36" s="1700" t="s">
        <v>328</v>
      </c>
      <c r="X36" s="1701"/>
      <c r="Y36" s="1701"/>
      <c r="Z36" s="1701"/>
      <c r="AA36" s="1701"/>
      <c r="AB36" s="1701"/>
      <c r="AC36" s="1701"/>
      <c r="AD36" s="852"/>
      <c r="AE36" s="853">
        <v>5</v>
      </c>
      <c r="AF36" s="854">
        <f t="shared" si="3"/>
        <v>150</v>
      </c>
      <c r="AG36" s="855">
        <f t="shared" si="4"/>
        <v>72</v>
      </c>
      <c r="AH36" s="855">
        <v>36</v>
      </c>
      <c r="AI36" s="855"/>
      <c r="AJ36" s="855">
        <v>36</v>
      </c>
      <c r="AK36" s="855"/>
      <c r="AL36" s="856"/>
      <c r="AM36" s="856"/>
      <c r="AN36" s="856"/>
      <c r="AO36" s="857">
        <f t="shared" si="5"/>
        <v>78</v>
      </c>
      <c r="AP36" s="858">
        <v>2</v>
      </c>
      <c r="AQ36" s="859"/>
      <c r="AR36" s="859">
        <v>2</v>
      </c>
      <c r="AS36" s="860"/>
      <c r="AT36" s="816"/>
      <c r="AU36" s="814"/>
      <c r="AV36" s="814"/>
      <c r="AW36" s="815"/>
      <c r="AX36" s="816"/>
      <c r="AY36" s="814"/>
      <c r="AZ36" s="814"/>
      <c r="BA36" s="814"/>
      <c r="BB36" s="816">
        <f>SUM(BC36:BE36)</f>
        <v>4</v>
      </c>
      <c r="BC36" s="814">
        <f>AH36/18</f>
        <v>2</v>
      </c>
      <c r="BD36" s="814">
        <f>AJ36/18</f>
        <v>2</v>
      </c>
      <c r="BE36" s="861">
        <f>AL36/18</f>
        <v>0</v>
      </c>
    </row>
    <row r="37" spans="2:67" s="258" customFormat="1" ht="110.5" customHeight="1" x14ac:dyDescent="0.45">
      <c r="B37" s="807">
        <v>14</v>
      </c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1697" t="s">
        <v>130</v>
      </c>
      <c r="U37" s="1698"/>
      <c r="V37" s="1699"/>
      <c r="W37" s="1700" t="s">
        <v>131</v>
      </c>
      <c r="X37" s="1701"/>
      <c r="Y37" s="1701"/>
      <c r="Z37" s="1701"/>
      <c r="AA37" s="1701"/>
      <c r="AB37" s="1701"/>
      <c r="AC37" s="1701"/>
      <c r="AD37" s="852"/>
      <c r="AE37" s="853">
        <v>3</v>
      </c>
      <c r="AF37" s="854">
        <f t="shared" si="3"/>
        <v>90</v>
      </c>
      <c r="AG37" s="855">
        <f t="shared" si="4"/>
        <v>36</v>
      </c>
      <c r="AH37" s="855">
        <v>18</v>
      </c>
      <c r="AI37" s="855"/>
      <c r="AJ37" s="855">
        <v>18</v>
      </c>
      <c r="AK37" s="855"/>
      <c r="AL37" s="856"/>
      <c r="AM37" s="856"/>
      <c r="AN37" s="856"/>
      <c r="AO37" s="857">
        <f t="shared" si="5"/>
        <v>54</v>
      </c>
      <c r="AP37" s="858">
        <v>2</v>
      </c>
      <c r="AQ37" s="859"/>
      <c r="AR37" s="859">
        <v>2</v>
      </c>
      <c r="AS37" s="860"/>
      <c r="AT37" s="816"/>
      <c r="AU37" s="814"/>
      <c r="AV37" s="814"/>
      <c r="AW37" s="815"/>
      <c r="AX37" s="816"/>
      <c r="AY37" s="814"/>
      <c r="AZ37" s="814"/>
      <c r="BA37" s="814"/>
      <c r="BB37" s="816">
        <f>SUM(BC37:BE37)</f>
        <v>2</v>
      </c>
      <c r="BC37" s="814">
        <f>AH37/18</f>
        <v>1</v>
      </c>
      <c r="BD37" s="814">
        <f>AJ37/18</f>
        <v>1</v>
      </c>
      <c r="BE37" s="861">
        <f>AL37/18</f>
        <v>0</v>
      </c>
    </row>
    <row r="38" spans="2:67" s="258" customFormat="1" ht="111.4" customHeight="1" x14ac:dyDescent="0.45">
      <c r="B38" s="807">
        <v>15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1697" t="s">
        <v>329</v>
      </c>
      <c r="U38" s="1698"/>
      <c r="V38" s="1699"/>
      <c r="W38" s="1700" t="s">
        <v>133</v>
      </c>
      <c r="X38" s="1701"/>
      <c r="Y38" s="1701"/>
      <c r="Z38" s="1701"/>
      <c r="AA38" s="1701"/>
      <c r="AB38" s="1701"/>
      <c r="AC38" s="1701"/>
      <c r="AD38" s="852"/>
      <c r="AE38" s="853">
        <v>3</v>
      </c>
      <c r="AF38" s="854">
        <f t="shared" si="3"/>
        <v>90</v>
      </c>
      <c r="AG38" s="855"/>
      <c r="AH38" s="855"/>
      <c r="AI38" s="855"/>
      <c r="AJ38" s="855"/>
      <c r="AK38" s="855"/>
      <c r="AL38" s="856"/>
      <c r="AM38" s="856"/>
      <c r="AN38" s="856"/>
      <c r="AO38" s="857"/>
      <c r="AP38" s="858"/>
      <c r="AQ38" s="859">
        <v>2</v>
      </c>
      <c r="AR38" s="859"/>
      <c r="AS38" s="860"/>
      <c r="AT38" s="816"/>
      <c r="AU38" s="814"/>
      <c r="AV38" s="814"/>
      <c r="AW38" s="815"/>
      <c r="AX38" s="816"/>
      <c r="AY38" s="814"/>
      <c r="AZ38" s="814"/>
      <c r="BA38" s="814"/>
      <c r="BB38" s="816"/>
      <c r="BC38" s="814"/>
      <c r="BD38" s="814"/>
      <c r="BE38" s="861"/>
    </row>
    <row r="39" spans="2:67" s="258" customFormat="1" ht="105.4" customHeight="1" x14ac:dyDescent="0.45">
      <c r="B39" s="807">
        <v>16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1697" t="s">
        <v>134</v>
      </c>
      <c r="U39" s="1698"/>
      <c r="V39" s="1699"/>
      <c r="W39" s="1700" t="s">
        <v>135</v>
      </c>
      <c r="X39" s="1701"/>
      <c r="Y39" s="1701"/>
      <c r="Z39" s="1701"/>
      <c r="AA39" s="1701"/>
      <c r="AB39" s="1701"/>
      <c r="AC39" s="1701"/>
      <c r="AD39" s="852"/>
      <c r="AE39" s="853">
        <v>4</v>
      </c>
      <c r="AF39" s="854">
        <f t="shared" si="3"/>
        <v>120</v>
      </c>
      <c r="AG39" s="855">
        <f t="shared" si="4"/>
        <v>72</v>
      </c>
      <c r="AH39" s="855">
        <v>36</v>
      </c>
      <c r="AI39" s="855"/>
      <c r="AJ39" s="855">
        <v>18</v>
      </c>
      <c r="AK39" s="855"/>
      <c r="AL39" s="856">
        <v>18</v>
      </c>
      <c r="AM39" s="856"/>
      <c r="AN39" s="856"/>
      <c r="AO39" s="857">
        <f t="shared" si="5"/>
        <v>48</v>
      </c>
      <c r="AP39" s="858"/>
      <c r="AQ39" s="859">
        <v>1</v>
      </c>
      <c r="AR39" s="859"/>
      <c r="AS39" s="860"/>
      <c r="AT39" s="816"/>
      <c r="AU39" s="814"/>
      <c r="AV39" s="814"/>
      <c r="AW39" s="815"/>
      <c r="AX39" s="816">
        <f>SUM(AY39:BA39)</f>
        <v>4</v>
      </c>
      <c r="AY39" s="814">
        <f>AH39/18</f>
        <v>2</v>
      </c>
      <c r="AZ39" s="814">
        <f>AJ39/18</f>
        <v>1</v>
      </c>
      <c r="BA39" s="814">
        <f>AL39/18</f>
        <v>1</v>
      </c>
      <c r="BB39" s="816"/>
      <c r="BC39" s="814"/>
      <c r="BD39" s="814"/>
      <c r="BE39" s="861"/>
    </row>
    <row r="40" spans="2:67" s="258" customFormat="1" ht="96" customHeight="1" x14ac:dyDescent="0.45">
      <c r="B40" s="807">
        <v>17</v>
      </c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1697" t="s">
        <v>330</v>
      </c>
      <c r="U40" s="1698"/>
      <c r="V40" s="1699"/>
      <c r="W40" s="1700" t="s">
        <v>82</v>
      </c>
      <c r="X40" s="1701"/>
      <c r="Y40" s="1701"/>
      <c r="Z40" s="1701"/>
      <c r="AA40" s="1701"/>
      <c r="AB40" s="1701"/>
      <c r="AC40" s="1701"/>
      <c r="AD40" s="852"/>
      <c r="AE40" s="853">
        <v>4</v>
      </c>
      <c r="AF40" s="854">
        <f t="shared" si="3"/>
        <v>120</v>
      </c>
      <c r="AG40" s="855"/>
      <c r="AH40" s="855"/>
      <c r="AI40" s="855"/>
      <c r="AJ40" s="855"/>
      <c r="AK40" s="855"/>
      <c r="AL40" s="856"/>
      <c r="AM40" s="856"/>
      <c r="AN40" s="856"/>
      <c r="AO40" s="857"/>
      <c r="AP40" s="858">
        <v>1</v>
      </c>
      <c r="AQ40" s="859"/>
      <c r="AR40" s="859"/>
      <c r="AS40" s="860"/>
      <c r="AT40" s="816"/>
      <c r="AU40" s="814"/>
      <c r="AV40" s="814"/>
      <c r="AW40" s="815"/>
      <c r="AX40" s="816"/>
      <c r="AY40" s="814"/>
      <c r="AZ40" s="814"/>
      <c r="BA40" s="814"/>
      <c r="BB40" s="816"/>
      <c r="BC40" s="814"/>
      <c r="BD40" s="814"/>
      <c r="BE40" s="861"/>
    </row>
    <row r="41" spans="2:67" s="258" customFormat="1" ht="99.6" customHeight="1" x14ac:dyDescent="0.45">
      <c r="B41" s="807">
        <v>18</v>
      </c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1697" t="s">
        <v>331</v>
      </c>
      <c r="U41" s="1698"/>
      <c r="V41" s="1699"/>
      <c r="W41" s="1700" t="s">
        <v>82</v>
      </c>
      <c r="X41" s="1701"/>
      <c r="Y41" s="1701"/>
      <c r="Z41" s="1701"/>
      <c r="AA41" s="1701"/>
      <c r="AB41" s="1701"/>
      <c r="AC41" s="1701"/>
      <c r="AD41" s="852"/>
      <c r="AE41" s="853">
        <v>4</v>
      </c>
      <c r="AF41" s="854">
        <f t="shared" si="3"/>
        <v>120</v>
      </c>
      <c r="AG41" s="855"/>
      <c r="AH41" s="855"/>
      <c r="AI41" s="855"/>
      <c r="AJ41" s="855"/>
      <c r="AK41" s="855"/>
      <c r="AL41" s="856"/>
      <c r="AM41" s="856"/>
      <c r="AN41" s="856"/>
      <c r="AO41" s="857"/>
      <c r="AP41" s="858"/>
      <c r="AQ41" s="859">
        <v>2</v>
      </c>
      <c r="AR41" s="859"/>
      <c r="AS41" s="860"/>
      <c r="AT41" s="816"/>
      <c r="AU41" s="814"/>
      <c r="AV41" s="814"/>
      <c r="AW41" s="815"/>
      <c r="AX41" s="816"/>
      <c r="AY41" s="814"/>
      <c r="AZ41" s="814"/>
      <c r="BA41" s="814"/>
      <c r="BB41" s="816"/>
      <c r="BC41" s="814"/>
      <c r="BD41" s="814"/>
      <c r="BE41" s="861"/>
    </row>
    <row r="42" spans="2:67" s="258" customFormat="1" ht="106" customHeight="1" x14ac:dyDescent="0.45">
      <c r="B42" s="807">
        <v>19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1697" t="s">
        <v>332</v>
      </c>
      <c r="U42" s="1698"/>
      <c r="V42" s="1699"/>
      <c r="W42" s="1700" t="s">
        <v>82</v>
      </c>
      <c r="X42" s="1701"/>
      <c r="Y42" s="1701"/>
      <c r="Z42" s="1701"/>
      <c r="AA42" s="1701"/>
      <c r="AB42" s="1701"/>
      <c r="AC42" s="1701"/>
      <c r="AD42" s="852"/>
      <c r="AE42" s="853">
        <v>1.5</v>
      </c>
      <c r="AF42" s="854">
        <f t="shared" si="3"/>
        <v>45</v>
      </c>
      <c r="AG42" s="855"/>
      <c r="AH42" s="855"/>
      <c r="AI42" s="855"/>
      <c r="AJ42" s="855"/>
      <c r="AK42" s="855"/>
      <c r="AL42" s="856"/>
      <c r="AM42" s="856"/>
      <c r="AN42" s="856"/>
      <c r="AO42" s="857">
        <f t="shared" si="5"/>
        <v>45</v>
      </c>
      <c r="AP42" s="858"/>
      <c r="AQ42" s="859">
        <v>2</v>
      </c>
      <c r="AR42" s="859"/>
      <c r="AS42" s="860">
        <v>2</v>
      </c>
      <c r="AT42" s="816"/>
      <c r="AU42" s="814"/>
      <c r="AV42" s="814"/>
      <c r="AW42" s="815"/>
      <c r="AX42" s="816"/>
      <c r="AY42" s="814"/>
      <c r="AZ42" s="814"/>
      <c r="BA42" s="814"/>
      <c r="BB42" s="816"/>
      <c r="BC42" s="814"/>
      <c r="BD42" s="814"/>
      <c r="BE42" s="861"/>
    </row>
    <row r="43" spans="2:67" s="258" customFormat="1" ht="153" customHeight="1" x14ac:dyDescent="0.45">
      <c r="B43" s="807">
        <v>20</v>
      </c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1697" t="s">
        <v>136</v>
      </c>
      <c r="U43" s="1698"/>
      <c r="V43" s="1699"/>
      <c r="W43" s="1700" t="s">
        <v>24</v>
      </c>
      <c r="X43" s="1701"/>
      <c r="Y43" s="1701"/>
      <c r="Z43" s="1701"/>
      <c r="AA43" s="1701"/>
      <c r="AB43" s="1701"/>
      <c r="AC43" s="1701"/>
      <c r="AD43" s="852"/>
      <c r="AE43" s="853">
        <v>4.5</v>
      </c>
      <c r="AF43" s="854">
        <f t="shared" si="3"/>
        <v>135</v>
      </c>
      <c r="AG43" s="855">
        <f t="shared" si="4"/>
        <v>63</v>
      </c>
      <c r="AH43" s="855">
        <v>27</v>
      </c>
      <c r="AI43" s="855"/>
      <c r="AJ43" s="855">
        <v>18</v>
      </c>
      <c r="AK43" s="855"/>
      <c r="AL43" s="856">
        <v>18</v>
      </c>
      <c r="AM43" s="856"/>
      <c r="AN43" s="856"/>
      <c r="AO43" s="857">
        <f>AF43-AG43</f>
        <v>72</v>
      </c>
      <c r="AP43" s="858">
        <v>2</v>
      </c>
      <c r="AQ43" s="859"/>
      <c r="AR43" s="859">
        <v>2</v>
      </c>
      <c r="AS43" s="860"/>
      <c r="AT43" s="816"/>
      <c r="AU43" s="814"/>
      <c r="AV43" s="814"/>
      <c r="AW43" s="815"/>
      <c r="AX43" s="816"/>
      <c r="AY43" s="814"/>
      <c r="AZ43" s="814"/>
      <c r="BA43" s="814"/>
      <c r="BB43" s="816">
        <f>SUM(BC43:BE43)</f>
        <v>3.5</v>
      </c>
      <c r="BC43" s="814">
        <f>AH43/18</f>
        <v>1.5</v>
      </c>
      <c r="BD43" s="814">
        <f>AJ43/18</f>
        <v>1</v>
      </c>
      <c r="BE43" s="861">
        <f>AL43/18</f>
        <v>1</v>
      </c>
    </row>
    <row r="44" spans="2:67" s="258" customFormat="1" ht="88" customHeight="1" thickBot="1" x14ac:dyDescent="0.5">
      <c r="B44" s="689">
        <v>21</v>
      </c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1702" t="s">
        <v>137</v>
      </c>
      <c r="U44" s="1703"/>
      <c r="V44" s="1704"/>
      <c r="W44" s="1705" t="s">
        <v>24</v>
      </c>
      <c r="X44" s="1706"/>
      <c r="Y44" s="1706"/>
      <c r="Z44" s="1706"/>
      <c r="AA44" s="1706"/>
      <c r="AB44" s="1706"/>
      <c r="AC44" s="1706"/>
      <c r="AD44" s="852"/>
      <c r="AE44" s="862">
        <v>3.5</v>
      </c>
      <c r="AF44" s="863">
        <f t="shared" si="3"/>
        <v>105</v>
      </c>
      <c r="AG44" s="855">
        <f t="shared" si="4"/>
        <v>63</v>
      </c>
      <c r="AH44" s="855">
        <v>27</v>
      </c>
      <c r="AI44" s="855"/>
      <c r="AJ44" s="855"/>
      <c r="AK44" s="855"/>
      <c r="AL44" s="856">
        <v>36</v>
      </c>
      <c r="AM44" s="856"/>
      <c r="AN44" s="856"/>
      <c r="AO44" s="864">
        <f t="shared" si="5"/>
        <v>42</v>
      </c>
      <c r="AP44" s="858"/>
      <c r="AQ44" s="859">
        <v>1</v>
      </c>
      <c r="AR44" s="859">
        <v>1</v>
      </c>
      <c r="AS44" s="860"/>
      <c r="AT44" s="829"/>
      <c r="AU44" s="827"/>
      <c r="AV44" s="827"/>
      <c r="AW44" s="828"/>
      <c r="AX44" s="829">
        <f>SUM(AY44:BA44)</f>
        <v>3.5</v>
      </c>
      <c r="AY44" s="827">
        <f>AH44/18</f>
        <v>1.5</v>
      </c>
      <c r="AZ44" s="827">
        <f>AJ44/18</f>
        <v>0</v>
      </c>
      <c r="BA44" s="827">
        <f>AL44/18</f>
        <v>2</v>
      </c>
      <c r="BB44" s="829"/>
      <c r="BC44" s="827"/>
      <c r="BD44" s="827"/>
      <c r="BE44" s="865"/>
    </row>
    <row r="45" spans="2:67" s="334" customFormat="1" ht="50.1" customHeight="1" thickBot="1" x14ac:dyDescent="0.55000000000000004">
      <c r="B45" s="1378" t="s">
        <v>138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5"/>
      <c r="AE45" s="124">
        <f>AE35+AE36+AE37+AE39+AE42+AE43+AE44</f>
        <v>27.5</v>
      </c>
      <c r="AF45" s="125">
        <f t="shared" ref="AF45:AO45" si="6">AF35+AF36+AF37+AF39+AF42+AF43+AF44</f>
        <v>825</v>
      </c>
      <c r="AG45" s="125">
        <f t="shared" si="6"/>
        <v>396</v>
      </c>
      <c r="AH45" s="125">
        <f t="shared" si="6"/>
        <v>189</v>
      </c>
      <c r="AI45" s="125">
        <f t="shared" si="6"/>
        <v>0</v>
      </c>
      <c r="AJ45" s="125">
        <f t="shared" si="6"/>
        <v>135</v>
      </c>
      <c r="AK45" s="125">
        <f t="shared" si="6"/>
        <v>0</v>
      </c>
      <c r="AL45" s="568">
        <f t="shared" si="6"/>
        <v>72</v>
      </c>
      <c r="AM45" s="568">
        <f t="shared" si="6"/>
        <v>0</v>
      </c>
      <c r="AN45" s="568">
        <f t="shared" si="6"/>
        <v>0</v>
      </c>
      <c r="AO45" s="569">
        <f t="shared" si="6"/>
        <v>429</v>
      </c>
      <c r="AP45" s="543">
        <v>6</v>
      </c>
      <c r="AQ45" s="132">
        <v>5</v>
      </c>
      <c r="AR45" s="132">
        <v>5</v>
      </c>
      <c r="AS45" s="133">
        <v>1</v>
      </c>
      <c r="AT45" s="131"/>
      <c r="AU45" s="132">
        <v>1</v>
      </c>
      <c r="AV45" s="132"/>
      <c r="AW45" s="133"/>
      <c r="AX45" s="543">
        <f>SUM(AX32:AX44)</f>
        <v>12.5</v>
      </c>
      <c r="AY45" s="132">
        <f t="shared" ref="AY45:BE45" si="7">SUM(AY32:AY44)</f>
        <v>6</v>
      </c>
      <c r="AZ45" s="132">
        <f t="shared" si="7"/>
        <v>3.5</v>
      </c>
      <c r="BA45" s="132">
        <f t="shared" si="7"/>
        <v>3</v>
      </c>
      <c r="BB45" s="131">
        <f t="shared" si="7"/>
        <v>9.5</v>
      </c>
      <c r="BC45" s="132">
        <f t="shared" si="7"/>
        <v>4.5</v>
      </c>
      <c r="BD45" s="132">
        <f t="shared" si="7"/>
        <v>4</v>
      </c>
      <c r="BE45" s="570">
        <f t="shared" si="7"/>
        <v>1</v>
      </c>
      <c r="BO45" s="346"/>
    </row>
    <row r="46" spans="2:67" s="258" customFormat="1" ht="50.1" customHeight="1" thickBot="1" x14ac:dyDescent="0.5">
      <c r="B46" s="1678" t="s">
        <v>90</v>
      </c>
      <c r="C46" s="1679"/>
      <c r="D46" s="1679"/>
      <c r="E46" s="1679"/>
      <c r="F46" s="1679"/>
      <c r="G46" s="1679"/>
      <c r="H46" s="1679"/>
      <c r="I46" s="1679"/>
      <c r="J46" s="1679"/>
      <c r="K46" s="1679"/>
      <c r="L46" s="1679"/>
      <c r="M46" s="1679"/>
      <c r="N46" s="1679"/>
      <c r="O46" s="1679"/>
      <c r="P46" s="1679"/>
      <c r="Q46" s="1679"/>
      <c r="R46" s="1679"/>
      <c r="S46" s="1679"/>
      <c r="T46" s="1679"/>
      <c r="U46" s="1679"/>
      <c r="V46" s="1679"/>
      <c r="W46" s="1679"/>
      <c r="X46" s="1679"/>
      <c r="Y46" s="1679"/>
      <c r="Z46" s="1679"/>
      <c r="AA46" s="1679"/>
      <c r="AB46" s="1679"/>
      <c r="AC46" s="1679"/>
      <c r="AD46" s="1680"/>
      <c r="AE46" s="866">
        <f>AE45+AE30</f>
        <v>60</v>
      </c>
      <c r="AF46" s="867">
        <f t="shared" ref="AF46:AO46" si="8">AF45+AF30</f>
        <v>1800</v>
      </c>
      <c r="AG46" s="867">
        <f t="shared" si="8"/>
        <v>918</v>
      </c>
      <c r="AH46" s="867">
        <f t="shared" si="8"/>
        <v>387</v>
      </c>
      <c r="AI46" s="867">
        <f t="shared" si="8"/>
        <v>0</v>
      </c>
      <c r="AJ46" s="867">
        <f t="shared" si="8"/>
        <v>423</v>
      </c>
      <c r="AK46" s="867">
        <f t="shared" si="8"/>
        <v>0</v>
      </c>
      <c r="AL46" s="868">
        <f t="shared" si="8"/>
        <v>108</v>
      </c>
      <c r="AM46" s="868">
        <f t="shared" si="8"/>
        <v>0</v>
      </c>
      <c r="AN46" s="868">
        <f t="shared" si="8"/>
        <v>0</v>
      </c>
      <c r="AO46" s="869">
        <f t="shared" si="8"/>
        <v>882</v>
      </c>
      <c r="AP46" s="870">
        <f>AP45+AP30</f>
        <v>11</v>
      </c>
      <c r="AQ46" s="871">
        <f t="shared" ref="AQ46:BE46" si="9">AQ45+AQ30</f>
        <v>8</v>
      </c>
      <c r="AR46" s="871">
        <f t="shared" si="9"/>
        <v>10</v>
      </c>
      <c r="AS46" s="872">
        <f t="shared" si="9"/>
        <v>1</v>
      </c>
      <c r="AT46" s="873">
        <f t="shared" si="9"/>
        <v>0</v>
      </c>
      <c r="AU46" s="874">
        <f t="shared" si="9"/>
        <v>3</v>
      </c>
      <c r="AV46" s="874">
        <f t="shared" si="9"/>
        <v>0</v>
      </c>
      <c r="AW46" s="875">
        <f t="shared" si="9"/>
        <v>0</v>
      </c>
      <c r="AX46" s="870">
        <f t="shared" si="9"/>
        <v>26.5</v>
      </c>
      <c r="AY46" s="871">
        <f t="shared" si="9"/>
        <v>11</v>
      </c>
      <c r="AZ46" s="871">
        <f t="shared" si="9"/>
        <v>11.5</v>
      </c>
      <c r="BA46" s="871">
        <f t="shared" si="9"/>
        <v>4</v>
      </c>
      <c r="BB46" s="873">
        <f t="shared" si="9"/>
        <v>24.5</v>
      </c>
      <c r="BC46" s="874">
        <f t="shared" si="9"/>
        <v>10.5</v>
      </c>
      <c r="BD46" s="874">
        <f t="shared" si="9"/>
        <v>12</v>
      </c>
      <c r="BE46" s="876">
        <f t="shared" si="9"/>
        <v>2</v>
      </c>
    </row>
    <row r="47" spans="2:67" s="258" customFormat="1" ht="50.1" customHeight="1" thickBot="1" x14ac:dyDescent="0.5">
      <c r="B47" s="1681" t="s">
        <v>91</v>
      </c>
      <c r="C47" s="1682"/>
      <c r="D47" s="1682"/>
      <c r="E47" s="1682"/>
      <c r="F47" s="1682"/>
      <c r="G47" s="1682"/>
      <c r="H47" s="1682"/>
      <c r="I47" s="1682"/>
      <c r="J47" s="1682"/>
      <c r="K47" s="1682"/>
      <c r="L47" s="1682"/>
      <c r="M47" s="1682"/>
      <c r="N47" s="1682"/>
      <c r="O47" s="1682"/>
      <c r="P47" s="1682"/>
      <c r="Q47" s="1682"/>
      <c r="R47" s="1682"/>
      <c r="S47" s="1682"/>
      <c r="T47" s="1682"/>
      <c r="U47" s="1682"/>
      <c r="V47" s="1682"/>
      <c r="W47" s="1682"/>
      <c r="X47" s="1682"/>
      <c r="Y47" s="1682"/>
      <c r="Z47" s="1682"/>
      <c r="AA47" s="1682"/>
      <c r="AB47" s="1682"/>
      <c r="AC47" s="1682"/>
      <c r="AD47" s="1683"/>
      <c r="AE47" s="842">
        <f>AE46</f>
        <v>60</v>
      </c>
      <c r="AF47" s="839">
        <f t="shared" ref="AF47:BE47" si="10">AF46</f>
        <v>1800</v>
      </c>
      <c r="AG47" s="839">
        <f t="shared" si="10"/>
        <v>918</v>
      </c>
      <c r="AH47" s="839">
        <f t="shared" si="10"/>
        <v>387</v>
      </c>
      <c r="AI47" s="839">
        <f t="shared" si="10"/>
        <v>0</v>
      </c>
      <c r="AJ47" s="839">
        <f t="shared" si="10"/>
        <v>423</v>
      </c>
      <c r="AK47" s="839">
        <f t="shared" si="10"/>
        <v>0</v>
      </c>
      <c r="AL47" s="841">
        <f t="shared" si="10"/>
        <v>108</v>
      </c>
      <c r="AM47" s="841">
        <f t="shared" si="10"/>
        <v>0</v>
      </c>
      <c r="AN47" s="840">
        <f t="shared" si="10"/>
        <v>0</v>
      </c>
      <c r="AO47" s="877">
        <f t="shared" si="10"/>
        <v>882</v>
      </c>
      <c r="AP47" s="838">
        <f t="shared" si="10"/>
        <v>11</v>
      </c>
      <c r="AQ47" s="839">
        <f t="shared" si="10"/>
        <v>8</v>
      </c>
      <c r="AR47" s="839">
        <f t="shared" si="10"/>
        <v>10</v>
      </c>
      <c r="AS47" s="840">
        <f t="shared" si="10"/>
        <v>1</v>
      </c>
      <c r="AT47" s="838">
        <f t="shared" si="10"/>
        <v>0</v>
      </c>
      <c r="AU47" s="839">
        <f t="shared" si="10"/>
        <v>3</v>
      </c>
      <c r="AV47" s="839">
        <f t="shared" si="10"/>
        <v>0</v>
      </c>
      <c r="AW47" s="841">
        <f t="shared" si="10"/>
        <v>0</v>
      </c>
      <c r="AX47" s="842">
        <f t="shared" si="10"/>
        <v>26.5</v>
      </c>
      <c r="AY47" s="839">
        <f t="shared" si="10"/>
        <v>11</v>
      </c>
      <c r="AZ47" s="839">
        <f t="shared" si="10"/>
        <v>11.5</v>
      </c>
      <c r="BA47" s="841">
        <f t="shared" si="10"/>
        <v>4</v>
      </c>
      <c r="BB47" s="878">
        <f t="shared" si="10"/>
        <v>24.5</v>
      </c>
      <c r="BC47" s="879">
        <f t="shared" si="10"/>
        <v>10.5</v>
      </c>
      <c r="BD47" s="879">
        <f t="shared" si="10"/>
        <v>12</v>
      </c>
      <c r="BE47" s="880">
        <f t="shared" si="10"/>
        <v>2</v>
      </c>
    </row>
    <row r="48" spans="2:67" s="258" customFormat="1" ht="40" customHeight="1" x14ac:dyDescent="0.45">
      <c r="B48" s="1684"/>
      <c r="C48" s="881"/>
      <c r="D48" s="881"/>
      <c r="E48" s="881"/>
      <c r="F48" s="881"/>
      <c r="G48" s="881"/>
      <c r="H48" s="881"/>
      <c r="I48" s="881"/>
      <c r="J48" s="881"/>
      <c r="K48" s="881"/>
      <c r="L48" s="881"/>
      <c r="M48" s="881"/>
      <c r="N48" s="881"/>
      <c r="O48" s="881"/>
      <c r="P48" s="881"/>
      <c r="Q48" s="881"/>
      <c r="R48" s="881"/>
      <c r="S48" s="881"/>
      <c r="T48" s="881"/>
      <c r="U48" s="1686"/>
      <c r="V48" s="1686"/>
      <c r="W48" s="882"/>
      <c r="X48" s="882"/>
      <c r="Y48" s="883"/>
      <c r="Z48" s="883"/>
      <c r="AA48" s="884"/>
      <c r="AB48" s="1687" t="s">
        <v>92</v>
      </c>
      <c r="AC48" s="1688"/>
      <c r="AD48" s="1689"/>
      <c r="AE48" s="1672" t="s">
        <v>93</v>
      </c>
      <c r="AF48" s="1673"/>
      <c r="AG48" s="1673"/>
      <c r="AH48" s="1673"/>
      <c r="AI48" s="1673"/>
      <c r="AJ48" s="1673"/>
      <c r="AK48" s="1673"/>
      <c r="AL48" s="1673"/>
      <c r="AM48" s="1673"/>
      <c r="AN48" s="1673"/>
      <c r="AO48" s="1674"/>
      <c r="AP48" s="885">
        <f>AX48+BB48</f>
        <v>11</v>
      </c>
      <c r="AQ48" s="886"/>
      <c r="AR48" s="886"/>
      <c r="AS48" s="887"/>
      <c r="AT48" s="885"/>
      <c r="AU48" s="886"/>
      <c r="AV48" s="886"/>
      <c r="AW48" s="887"/>
      <c r="AX48" s="1675">
        <v>6</v>
      </c>
      <c r="AY48" s="1676"/>
      <c r="AZ48" s="1676"/>
      <c r="BA48" s="1677"/>
      <c r="BB48" s="1675">
        <v>5</v>
      </c>
      <c r="BC48" s="1676"/>
      <c r="BD48" s="1676"/>
      <c r="BE48" s="1677"/>
    </row>
    <row r="49" spans="2:59" s="258" customFormat="1" ht="40" customHeight="1" x14ac:dyDescent="0.45">
      <c r="B49" s="1685"/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N49" s="881"/>
      <c r="O49" s="881"/>
      <c r="P49" s="881"/>
      <c r="Q49" s="881"/>
      <c r="R49" s="881"/>
      <c r="S49" s="881"/>
      <c r="T49" s="888" t="s">
        <v>333</v>
      </c>
      <c r="U49" s="889"/>
      <c r="V49" s="889"/>
      <c r="W49" s="882"/>
      <c r="X49" s="882"/>
      <c r="Y49" s="883"/>
      <c r="Z49" s="883"/>
      <c r="AA49" s="883"/>
      <c r="AB49" s="1690"/>
      <c r="AC49" s="1691"/>
      <c r="AD49" s="1692"/>
      <c r="AE49" s="1660" t="s">
        <v>94</v>
      </c>
      <c r="AF49" s="1283"/>
      <c r="AG49" s="1283"/>
      <c r="AH49" s="1283"/>
      <c r="AI49" s="1283"/>
      <c r="AJ49" s="1283"/>
      <c r="AK49" s="1283"/>
      <c r="AL49" s="1283"/>
      <c r="AM49" s="1283"/>
      <c r="AN49" s="1283"/>
      <c r="AO49" s="1661"/>
      <c r="AP49" s="890"/>
      <c r="AQ49" s="891">
        <f>AX49+BB49</f>
        <v>8</v>
      </c>
      <c r="AR49" s="891"/>
      <c r="AS49" s="892"/>
      <c r="AT49" s="890"/>
      <c r="AU49" s="891"/>
      <c r="AV49" s="891"/>
      <c r="AW49" s="892"/>
      <c r="AX49" s="1662">
        <v>3</v>
      </c>
      <c r="AY49" s="1663"/>
      <c r="AZ49" s="1663"/>
      <c r="BA49" s="1664"/>
      <c r="BB49" s="1662">
        <v>5</v>
      </c>
      <c r="BC49" s="1663"/>
      <c r="BD49" s="1663"/>
      <c r="BE49" s="1664"/>
    </row>
    <row r="50" spans="2:59" s="258" customFormat="1" ht="40" customHeight="1" x14ac:dyDescent="0.45">
      <c r="B50" s="1685"/>
      <c r="C50" s="881"/>
      <c r="D50" s="881"/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8" t="s">
        <v>334</v>
      </c>
      <c r="U50" s="889"/>
      <c r="V50" s="889"/>
      <c r="W50" s="882"/>
      <c r="X50" s="882"/>
      <c r="Y50" s="883"/>
      <c r="Z50" s="883"/>
      <c r="AA50" s="883"/>
      <c r="AB50" s="1690"/>
      <c r="AC50" s="1691"/>
      <c r="AD50" s="1692"/>
      <c r="AE50" s="1660" t="s">
        <v>95</v>
      </c>
      <c r="AF50" s="1283"/>
      <c r="AG50" s="1283"/>
      <c r="AH50" s="1283"/>
      <c r="AI50" s="1283"/>
      <c r="AJ50" s="1283"/>
      <c r="AK50" s="1283"/>
      <c r="AL50" s="1283"/>
      <c r="AM50" s="1283"/>
      <c r="AN50" s="1283"/>
      <c r="AO50" s="1661"/>
      <c r="AP50" s="890"/>
      <c r="AQ50" s="891"/>
      <c r="AR50" s="891">
        <f>AX50+BB50</f>
        <v>10</v>
      </c>
      <c r="AS50" s="892"/>
      <c r="AT50" s="890"/>
      <c r="AU50" s="891"/>
      <c r="AV50" s="891"/>
      <c r="AW50" s="892"/>
      <c r="AX50" s="1662">
        <v>5</v>
      </c>
      <c r="AY50" s="1663"/>
      <c r="AZ50" s="1663"/>
      <c r="BA50" s="1664"/>
      <c r="BB50" s="1662">
        <v>5</v>
      </c>
      <c r="BC50" s="1663"/>
      <c r="BD50" s="1663"/>
      <c r="BE50" s="1664"/>
    </row>
    <row r="51" spans="2:59" s="258" customFormat="1" ht="40" customHeight="1" x14ac:dyDescent="0.45">
      <c r="B51" s="1685"/>
      <c r="C51" s="881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1"/>
      <c r="T51" s="893" t="s">
        <v>96</v>
      </c>
      <c r="U51" s="1671"/>
      <c r="V51" s="1671"/>
      <c r="W51" s="882"/>
      <c r="X51" s="882"/>
      <c r="Y51" s="883"/>
      <c r="Z51" s="883"/>
      <c r="AA51" s="883"/>
      <c r="AB51" s="1690"/>
      <c r="AC51" s="1691"/>
      <c r="AD51" s="1692"/>
      <c r="AE51" s="1660" t="s">
        <v>97</v>
      </c>
      <c r="AF51" s="1283"/>
      <c r="AG51" s="1283"/>
      <c r="AH51" s="1283"/>
      <c r="AI51" s="1283"/>
      <c r="AJ51" s="1283"/>
      <c r="AK51" s="1283"/>
      <c r="AL51" s="1283"/>
      <c r="AM51" s="1283"/>
      <c r="AN51" s="1283"/>
      <c r="AO51" s="1661"/>
      <c r="AP51" s="890"/>
      <c r="AQ51" s="891"/>
      <c r="AR51" s="891"/>
      <c r="AS51" s="892">
        <v>1</v>
      </c>
      <c r="AT51" s="890"/>
      <c r="AU51" s="891"/>
      <c r="AV51" s="891"/>
      <c r="AW51" s="892"/>
      <c r="AX51" s="1662"/>
      <c r="AY51" s="1663"/>
      <c r="AZ51" s="1663"/>
      <c r="BA51" s="1664"/>
      <c r="BB51" s="1662">
        <v>1</v>
      </c>
      <c r="BC51" s="1663"/>
      <c r="BD51" s="1663"/>
      <c r="BE51" s="1664"/>
    </row>
    <row r="52" spans="2:59" s="258" customFormat="1" ht="40" customHeight="1" x14ac:dyDescent="0.95">
      <c r="B52" s="1685"/>
      <c r="C52" s="881"/>
      <c r="D52" s="881"/>
      <c r="E52" s="881"/>
      <c r="F52" s="881"/>
      <c r="G52" s="881"/>
      <c r="H52" s="881"/>
      <c r="I52" s="881"/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1696" t="s">
        <v>98</v>
      </c>
      <c r="U52" s="1696"/>
      <c r="V52" s="894"/>
      <c r="W52" s="882"/>
      <c r="X52" s="882"/>
      <c r="Y52" s="895"/>
      <c r="Z52" s="895"/>
      <c r="AA52" s="895"/>
      <c r="AB52" s="1690"/>
      <c r="AC52" s="1691"/>
      <c r="AD52" s="1692"/>
      <c r="AE52" s="1660" t="s">
        <v>99</v>
      </c>
      <c r="AF52" s="1283"/>
      <c r="AG52" s="1283"/>
      <c r="AH52" s="1283"/>
      <c r="AI52" s="1283"/>
      <c r="AJ52" s="1283"/>
      <c r="AK52" s="1283"/>
      <c r="AL52" s="1283"/>
      <c r="AM52" s="1283"/>
      <c r="AN52" s="1283"/>
      <c r="AO52" s="1661"/>
      <c r="AP52" s="890"/>
      <c r="AQ52" s="891"/>
      <c r="AR52" s="891"/>
      <c r="AS52" s="892"/>
      <c r="AT52" s="890"/>
      <c r="AU52" s="891"/>
      <c r="AV52" s="891"/>
      <c r="AW52" s="892"/>
      <c r="AX52" s="1662"/>
      <c r="AY52" s="1663"/>
      <c r="AZ52" s="1663"/>
      <c r="BA52" s="1664"/>
      <c r="BB52" s="1662"/>
      <c r="BC52" s="1663"/>
      <c r="BD52" s="1663"/>
      <c r="BE52" s="1664"/>
    </row>
    <row r="53" spans="2:59" s="258" customFormat="1" ht="40" customHeight="1" x14ac:dyDescent="0.45">
      <c r="B53" s="1685"/>
      <c r="C53" s="881"/>
      <c r="D53" s="881"/>
      <c r="E53" s="881"/>
      <c r="F53" s="881"/>
      <c r="G53" s="881"/>
      <c r="H53" s="881"/>
      <c r="I53" s="881"/>
      <c r="J53" s="881"/>
      <c r="K53" s="881"/>
      <c r="L53" s="881"/>
      <c r="M53" s="881"/>
      <c r="N53" s="881"/>
      <c r="O53" s="881"/>
      <c r="P53" s="881"/>
      <c r="Q53" s="881"/>
      <c r="R53" s="881"/>
      <c r="S53" s="881"/>
      <c r="T53" s="1307" t="s">
        <v>100</v>
      </c>
      <c r="U53" s="1307"/>
      <c r="V53" s="894"/>
      <c r="W53" s="882"/>
      <c r="X53" s="882"/>
      <c r="Y53" s="883"/>
      <c r="Z53" s="883"/>
      <c r="AA53" s="883"/>
      <c r="AB53" s="1690"/>
      <c r="AC53" s="1691"/>
      <c r="AD53" s="1692"/>
      <c r="AE53" s="1660" t="s">
        <v>44</v>
      </c>
      <c r="AF53" s="1283"/>
      <c r="AG53" s="1283"/>
      <c r="AH53" s="1283"/>
      <c r="AI53" s="1283"/>
      <c r="AJ53" s="1283"/>
      <c r="AK53" s="1283"/>
      <c r="AL53" s="1283"/>
      <c r="AM53" s="1283"/>
      <c r="AN53" s="1283"/>
      <c r="AO53" s="1661"/>
      <c r="AP53" s="890"/>
      <c r="AQ53" s="891"/>
      <c r="AR53" s="891"/>
      <c r="AS53" s="892"/>
      <c r="AT53" s="890"/>
      <c r="AU53" s="891">
        <v>3</v>
      </c>
      <c r="AV53" s="891"/>
      <c r="AW53" s="892"/>
      <c r="AX53" s="1662">
        <v>2</v>
      </c>
      <c r="AY53" s="1663"/>
      <c r="AZ53" s="1663"/>
      <c r="BA53" s="1664"/>
      <c r="BB53" s="1662">
        <v>1</v>
      </c>
      <c r="BC53" s="1663"/>
      <c r="BD53" s="1663"/>
      <c r="BE53" s="1664"/>
    </row>
    <row r="54" spans="2:59" s="258" customFormat="1" ht="40" customHeight="1" x14ac:dyDescent="0.45">
      <c r="B54" s="1685"/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96" t="s">
        <v>101</v>
      </c>
      <c r="U54" s="897"/>
      <c r="V54" s="894"/>
      <c r="W54" s="882"/>
      <c r="X54" s="882"/>
      <c r="Y54" s="883"/>
      <c r="Z54" s="883"/>
      <c r="AA54" s="883"/>
      <c r="AB54" s="1690"/>
      <c r="AC54" s="1691"/>
      <c r="AD54" s="1692"/>
      <c r="AE54" s="1660" t="s">
        <v>45</v>
      </c>
      <c r="AF54" s="1283"/>
      <c r="AG54" s="1283"/>
      <c r="AH54" s="1283"/>
      <c r="AI54" s="1283"/>
      <c r="AJ54" s="1283"/>
      <c r="AK54" s="1283"/>
      <c r="AL54" s="1283"/>
      <c r="AM54" s="1283"/>
      <c r="AN54" s="1283"/>
      <c r="AO54" s="1661"/>
      <c r="AP54" s="890"/>
      <c r="AQ54" s="891"/>
      <c r="AR54" s="891"/>
      <c r="AS54" s="892"/>
      <c r="AT54" s="890"/>
      <c r="AU54" s="891"/>
      <c r="AV54" s="891"/>
      <c r="AW54" s="892"/>
      <c r="AX54" s="1662"/>
      <c r="AY54" s="1663"/>
      <c r="AZ54" s="1663"/>
      <c r="BA54" s="1664"/>
      <c r="BB54" s="1662"/>
      <c r="BC54" s="1663"/>
      <c r="BD54" s="1663"/>
      <c r="BE54" s="1664"/>
    </row>
    <row r="55" spans="2:59" s="258" customFormat="1" ht="40" customHeight="1" thickBot="1" x14ac:dyDescent="0.5">
      <c r="B55" s="1685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1307" t="s">
        <v>102</v>
      </c>
      <c r="U55" s="1307"/>
      <c r="V55" s="1307"/>
      <c r="W55" s="882"/>
      <c r="X55" s="882"/>
      <c r="Y55" s="883"/>
      <c r="Z55" s="883"/>
      <c r="AA55" s="883"/>
      <c r="AB55" s="1693"/>
      <c r="AC55" s="1694"/>
      <c r="AD55" s="1695"/>
      <c r="AE55" s="1665" t="s">
        <v>103</v>
      </c>
      <c r="AF55" s="1666"/>
      <c r="AG55" s="1666"/>
      <c r="AH55" s="1666"/>
      <c r="AI55" s="1666"/>
      <c r="AJ55" s="1666"/>
      <c r="AK55" s="1666"/>
      <c r="AL55" s="1666"/>
      <c r="AM55" s="1666"/>
      <c r="AN55" s="1666"/>
      <c r="AO55" s="1667"/>
      <c r="AP55" s="898"/>
      <c r="AQ55" s="899"/>
      <c r="AR55" s="899"/>
      <c r="AS55" s="900"/>
      <c r="AT55" s="898"/>
      <c r="AU55" s="899"/>
      <c r="AV55" s="899"/>
      <c r="AW55" s="900"/>
      <c r="AX55" s="1668"/>
      <c r="AY55" s="1669"/>
      <c r="AZ55" s="1669"/>
      <c r="BA55" s="1670"/>
      <c r="BB55" s="1668"/>
      <c r="BC55" s="1669"/>
      <c r="BD55" s="1669"/>
      <c r="BE55" s="1670"/>
    </row>
    <row r="56" spans="2:59" s="258" customFormat="1" ht="66.75" customHeight="1" x14ac:dyDescent="0.95">
      <c r="T56" s="901" t="s">
        <v>335</v>
      </c>
      <c r="W56" s="456"/>
      <c r="X56" s="456"/>
      <c r="Y56" s="456"/>
      <c r="Z56" s="456"/>
      <c r="AA56" s="456"/>
      <c r="AB56" s="456"/>
      <c r="AC56" s="456"/>
      <c r="AD56" s="457"/>
      <c r="AE56" s="457"/>
      <c r="AF56" s="457"/>
      <c r="AG56" s="457"/>
      <c r="AH56" s="457"/>
      <c r="AI56" s="457"/>
      <c r="AJ56" s="457"/>
      <c r="AK56" s="457"/>
      <c r="AL56" s="457"/>
      <c r="AM56" s="457"/>
      <c r="AN56" s="457"/>
      <c r="AO56" s="457"/>
    </row>
    <row r="57" spans="2:59" s="258" customFormat="1" ht="29.1" customHeight="1" x14ac:dyDescent="0.45">
      <c r="T57" s="1659" t="s">
        <v>336</v>
      </c>
      <c r="U57" s="1659"/>
      <c r="V57" s="463"/>
      <c r="W57" s="902">
        <v>60</v>
      </c>
      <c r="X57" s="456"/>
      <c r="Y57" s="456"/>
      <c r="Z57" s="456"/>
      <c r="AA57" s="456"/>
      <c r="AB57" s="456"/>
      <c r="AC57" s="456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</row>
    <row r="58" spans="2:59" s="258" customFormat="1" ht="27.6" customHeight="1" x14ac:dyDescent="0.45">
      <c r="T58" s="1659" t="s">
        <v>337</v>
      </c>
      <c r="U58" s="1659"/>
      <c r="V58" s="463"/>
      <c r="W58" s="902">
        <v>10.5</v>
      </c>
      <c r="X58" s="456"/>
      <c r="Y58" s="456"/>
      <c r="Z58" s="456"/>
      <c r="AA58" s="456"/>
      <c r="AB58" s="456"/>
      <c r="AC58" s="456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</row>
    <row r="59" spans="2:59" s="258" customFormat="1" ht="27.6" customHeight="1" x14ac:dyDescent="0.45">
      <c r="T59" s="1659" t="s">
        <v>338</v>
      </c>
      <c r="U59" s="1659"/>
      <c r="V59" s="1659"/>
      <c r="W59" s="902">
        <v>25.5</v>
      </c>
      <c r="X59" s="456"/>
      <c r="Y59" s="456"/>
      <c r="Z59" s="456"/>
      <c r="AA59" s="456"/>
      <c r="AB59" s="456"/>
      <c r="AC59" s="456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</row>
    <row r="60" spans="2:59" s="258" customFormat="1" ht="28.15" customHeight="1" x14ac:dyDescent="0.45">
      <c r="T60" s="903" t="s">
        <v>339</v>
      </c>
      <c r="U60" s="904"/>
      <c r="V60" s="463"/>
      <c r="W60" s="905">
        <f>SUM(W57:W59)</f>
        <v>96</v>
      </c>
      <c r="X60" s="456"/>
      <c r="Y60" s="456"/>
      <c r="Z60" s="456"/>
      <c r="AA60" s="456"/>
      <c r="AB60" s="456"/>
      <c r="AC60" s="456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</row>
    <row r="61" spans="2:59" s="258" customFormat="1" ht="40" customHeight="1" x14ac:dyDescent="1.05">
      <c r="B61" s="460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2"/>
      <c r="U61" s="462"/>
      <c r="V61" s="462"/>
      <c r="W61" s="462"/>
      <c r="X61" s="462"/>
      <c r="Y61" s="462"/>
      <c r="Z61" s="463"/>
      <c r="AA61" s="463"/>
      <c r="AB61" s="463"/>
      <c r="AC61" s="464"/>
      <c r="AD61" s="464"/>
      <c r="AE61" s="464"/>
      <c r="AF61" s="464"/>
      <c r="AG61" s="464"/>
      <c r="AH61" s="464"/>
      <c r="AI61" s="464"/>
      <c r="AJ61" s="906"/>
      <c r="AK61" s="906"/>
      <c r="AL61" s="906"/>
      <c r="AM61" s="906"/>
      <c r="AN61" s="906"/>
      <c r="AO61" s="906"/>
      <c r="AP61" s="906"/>
      <c r="AQ61" s="906"/>
      <c r="AR61" s="906"/>
      <c r="AS61" s="906"/>
      <c r="AT61" s="906"/>
      <c r="AU61" s="906"/>
      <c r="AV61" s="906"/>
      <c r="AW61" s="906"/>
      <c r="AX61" s="906"/>
      <c r="AY61" s="906"/>
      <c r="AZ61" s="906"/>
      <c r="BA61" s="906"/>
      <c r="BB61" s="906"/>
      <c r="BC61" s="906"/>
      <c r="BD61" s="906"/>
      <c r="BE61" s="906"/>
      <c r="BF61" s="906"/>
      <c r="BG61" s="906"/>
    </row>
    <row r="62" spans="2:59" s="258" customFormat="1" ht="57.6" customHeight="1" x14ac:dyDescent="0.45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V62" s="463"/>
      <c r="W62" s="463"/>
      <c r="X62" s="463"/>
      <c r="Y62" s="464"/>
      <c r="Z62" s="464"/>
      <c r="AA62" s="464"/>
      <c r="AB62" s="464"/>
      <c r="AC62" s="464"/>
      <c r="AD62" s="464"/>
      <c r="AE62" s="464"/>
      <c r="AF62" s="1184" t="s">
        <v>184</v>
      </c>
      <c r="AG62" s="1184"/>
      <c r="AH62" s="1184"/>
      <c r="AI62" s="1184"/>
      <c r="AJ62" s="1184"/>
      <c r="AK62" s="1184"/>
      <c r="AL62" s="1184"/>
      <c r="AM62" s="1184"/>
      <c r="AN62" s="1184"/>
      <c r="AO62" s="1184"/>
      <c r="AP62" s="1184"/>
      <c r="AQ62" s="1184"/>
      <c r="AR62" s="1184"/>
      <c r="AS62" s="1184"/>
      <c r="AT62" s="1184"/>
      <c r="AU62" s="1184"/>
      <c r="AV62" s="1184"/>
      <c r="AW62" s="1184"/>
      <c r="AX62" s="1184"/>
      <c r="AY62" s="1184"/>
      <c r="AZ62" s="1184"/>
      <c r="BA62" s="1184"/>
      <c r="BB62" s="1184"/>
      <c r="BC62" s="1184"/>
      <c r="BD62" s="465"/>
    </row>
    <row r="63" spans="2:59" s="466" customFormat="1" ht="64.5" customHeight="1" x14ac:dyDescent="1.05">
      <c r="U63" s="467"/>
      <c r="V63" s="468" t="s">
        <v>185</v>
      </c>
      <c r="W63" s="469"/>
      <c r="X63" s="470"/>
      <c r="Y63" s="471"/>
      <c r="Z63" s="471"/>
      <c r="AA63" s="472" t="s">
        <v>186</v>
      </c>
      <c r="AB63" s="473"/>
      <c r="AC63" s="472"/>
      <c r="AD63" s="474" t="s">
        <v>109</v>
      </c>
      <c r="AE63" s="475"/>
      <c r="AF63" s="476"/>
      <c r="AH63" s="477"/>
      <c r="AI63" s="477"/>
      <c r="AJ63" s="1185" t="s">
        <v>187</v>
      </c>
      <c r="AK63" s="1185"/>
      <c r="AL63" s="1185"/>
      <c r="AM63" s="1185"/>
      <c r="AN63" s="1185"/>
      <c r="AO63" s="1185"/>
      <c r="AP63" s="1185"/>
      <c r="AQ63" s="1185"/>
      <c r="AR63" s="470"/>
      <c r="AS63" s="470"/>
      <c r="AT63" s="471"/>
      <c r="AU63" s="472" t="s">
        <v>188</v>
      </c>
      <c r="AV63" s="472"/>
      <c r="AW63" s="472"/>
      <c r="AX63" s="475"/>
      <c r="AY63" s="472"/>
      <c r="AZ63" s="474" t="s">
        <v>109</v>
      </c>
      <c r="BA63" s="478"/>
    </row>
    <row r="64" spans="2:59" s="258" customFormat="1" ht="33.75" customHeight="1" x14ac:dyDescent="0.45"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V64" s="463"/>
      <c r="W64" s="463"/>
      <c r="X64" s="463"/>
      <c r="Y64" s="464"/>
      <c r="Z64" s="464"/>
      <c r="AA64" s="464"/>
      <c r="AB64" s="464"/>
      <c r="AC64" s="464"/>
      <c r="AD64" s="464"/>
      <c r="AE64" s="464"/>
      <c r="AF64" s="1184"/>
      <c r="AG64" s="1184"/>
      <c r="AH64" s="1184"/>
      <c r="AI64" s="1184"/>
      <c r="AJ64" s="1184"/>
      <c r="AK64" s="1184"/>
      <c r="AL64" s="1184"/>
      <c r="AM64" s="1184"/>
      <c r="AN64" s="1184"/>
      <c r="AO64" s="1184"/>
      <c r="AP64" s="1184"/>
      <c r="AQ64" s="1184"/>
      <c r="AR64" s="1184"/>
      <c r="AS64" s="1184"/>
      <c r="AT64" s="1184"/>
      <c r="AU64" s="1184"/>
      <c r="AV64" s="1184"/>
      <c r="AW64" s="1184"/>
      <c r="AX64" s="1184"/>
      <c r="AY64" s="1184"/>
      <c r="AZ64" s="1184"/>
      <c r="BA64" s="1184"/>
      <c r="BB64" s="1184"/>
      <c r="BC64" s="1184"/>
      <c r="BD64" s="465"/>
    </row>
    <row r="65" spans="2:58" s="258" customFormat="1" ht="25" customHeight="1" x14ac:dyDescent="0.85">
      <c r="U65" s="479"/>
      <c r="V65" s="480"/>
      <c r="W65" s="469"/>
      <c r="X65" s="481"/>
      <c r="Y65" s="482"/>
      <c r="Z65" s="482"/>
      <c r="AA65" s="476"/>
      <c r="AB65" s="483"/>
      <c r="AC65" s="484"/>
      <c r="AD65" s="476"/>
      <c r="AE65" s="485"/>
      <c r="AF65" s="476"/>
      <c r="AH65" s="464"/>
      <c r="AI65" s="464"/>
      <c r="AJ65" s="464"/>
      <c r="AK65" s="466"/>
      <c r="AL65" s="466"/>
      <c r="AM65" s="466"/>
      <c r="AN65" s="464"/>
      <c r="AO65" s="486"/>
      <c r="AP65" s="469"/>
      <c r="AQ65" s="469"/>
      <c r="AR65" s="487"/>
      <c r="AS65" s="487"/>
      <c r="AT65" s="482"/>
      <c r="AU65" s="476"/>
      <c r="AV65" s="484"/>
      <c r="AW65" s="484"/>
      <c r="AX65" s="485"/>
      <c r="AY65" s="484"/>
      <c r="AZ65" s="476"/>
    </row>
    <row r="66" spans="2:58" s="488" customFormat="1" ht="39.75" customHeight="1" x14ac:dyDescent="0.55000000000000004">
      <c r="B66" s="1186"/>
      <c r="C66" s="1186"/>
      <c r="D66" s="1186"/>
      <c r="E66" s="1186"/>
      <c r="F66" s="1186"/>
      <c r="G66" s="1186"/>
      <c r="H66" s="1186"/>
      <c r="I66" s="1186"/>
      <c r="J66" s="1186"/>
      <c r="K66" s="1186"/>
      <c r="L66" s="1186"/>
      <c r="M66" s="1186"/>
      <c r="N66" s="1186"/>
      <c r="O66" s="1186"/>
      <c r="P66" s="1186"/>
      <c r="Q66" s="1186"/>
      <c r="R66" s="1186"/>
      <c r="S66" s="1186"/>
      <c r="T66" s="1186"/>
      <c r="U66" s="1186"/>
      <c r="V66" s="1186"/>
      <c r="W66" s="1186"/>
      <c r="X66" s="1186"/>
      <c r="Y66" s="1186"/>
      <c r="Z66" s="1186"/>
      <c r="AA66" s="1186"/>
      <c r="AB66" s="1186"/>
      <c r="AC66" s="1186"/>
      <c r="AE66" s="489"/>
      <c r="AF66" s="489"/>
      <c r="AH66" s="490"/>
      <c r="AI66" s="490"/>
      <c r="AJ66" s="490"/>
      <c r="AK66" s="490"/>
      <c r="AL66" s="490"/>
      <c r="AM66" s="490"/>
      <c r="AN66" s="490"/>
      <c r="AO66" s="489"/>
      <c r="AP66" s="491"/>
      <c r="AQ66" s="489"/>
      <c r="AS66" s="492"/>
      <c r="AU66" s="493"/>
      <c r="AW66" s="489"/>
      <c r="AX66" s="489"/>
      <c r="AY66" s="489"/>
      <c r="AZ66" s="489"/>
    </row>
    <row r="67" spans="2:58" s="258" customFormat="1" ht="14.25" customHeight="1" x14ac:dyDescent="0.45">
      <c r="V67" s="466"/>
      <c r="W67" s="466"/>
      <c r="X67" s="466"/>
      <c r="Y67" s="494"/>
      <c r="Z67" s="494"/>
      <c r="AA67" s="494"/>
      <c r="AB67" s="494"/>
      <c r="AC67" s="494"/>
      <c r="AD67" s="494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466"/>
      <c r="AT67" s="466"/>
      <c r="AU67" s="466"/>
      <c r="AV67" s="466"/>
      <c r="AW67" s="466"/>
      <c r="AX67" s="466"/>
      <c r="AY67" s="466"/>
      <c r="AZ67" s="466"/>
      <c r="BA67" s="466"/>
    </row>
    <row r="68" spans="2:58" s="258" customFormat="1" ht="60" customHeight="1" x14ac:dyDescent="1.9">
      <c r="B68" s="1187"/>
      <c r="C68" s="1188"/>
      <c r="D68" s="1188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1188"/>
      <c r="AD68" s="494"/>
      <c r="AE68" s="464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466"/>
      <c r="AT68" s="495"/>
      <c r="AU68" s="495"/>
      <c r="AV68" s="495"/>
      <c r="AW68" s="495"/>
      <c r="AX68" s="495"/>
      <c r="AY68" s="495"/>
      <c r="AZ68" s="466"/>
      <c r="BA68" s="466"/>
      <c r="BF68" s="258" t="s">
        <v>191</v>
      </c>
    </row>
    <row r="69" spans="2:58" ht="90" customHeight="1" x14ac:dyDescent="0.4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</row>
    <row r="72" spans="2:58" ht="81.75" customHeight="1" x14ac:dyDescent="0.4"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</row>
  </sheetData>
  <mergeCells count="148">
    <mergeCell ref="B1:BA1"/>
    <mergeCell ref="B2:BA2"/>
    <mergeCell ref="B3:BA3"/>
    <mergeCell ref="T4:U4"/>
    <mergeCell ref="X4:AO4"/>
    <mergeCell ref="B5:V5"/>
    <mergeCell ref="X5:AQ5"/>
    <mergeCell ref="AZ5:BC5"/>
    <mergeCell ref="AZ8:BE8"/>
    <mergeCell ref="W9:Z9"/>
    <mergeCell ref="AE9:AS9"/>
    <mergeCell ref="W6:AB6"/>
    <mergeCell ref="AD6:AS6"/>
    <mergeCell ref="AZ6:BC6"/>
    <mergeCell ref="A7:V7"/>
    <mergeCell ref="AE7:AS7"/>
    <mergeCell ref="AZ7:BD7"/>
    <mergeCell ref="B11:B17"/>
    <mergeCell ref="T11:V17"/>
    <mergeCell ref="W11:AD17"/>
    <mergeCell ref="AE11:AF13"/>
    <mergeCell ref="AG11:AN13"/>
    <mergeCell ref="AO11:AO17"/>
    <mergeCell ref="T8:V8"/>
    <mergeCell ref="W8:AC8"/>
    <mergeCell ref="AD8:AS8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K15:BK17"/>
    <mergeCell ref="AX16:AX17"/>
    <mergeCell ref="AY16:BA16"/>
    <mergeCell ref="BB16:BB17"/>
    <mergeCell ref="BC16:BE16"/>
    <mergeCell ref="T18:V18"/>
    <mergeCell ref="W18:AD18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T23:V23"/>
    <mergeCell ref="W23:AC23"/>
    <mergeCell ref="T24:V24"/>
    <mergeCell ref="W24:AC24"/>
    <mergeCell ref="T25:V25"/>
    <mergeCell ref="W25:AC25"/>
    <mergeCell ref="B19:BE19"/>
    <mergeCell ref="BI19:BI21"/>
    <mergeCell ref="B20:BE20"/>
    <mergeCell ref="T21:V21"/>
    <mergeCell ref="W21:AD21"/>
    <mergeCell ref="T22:V22"/>
    <mergeCell ref="W22:AC22"/>
    <mergeCell ref="T29:V29"/>
    <mergeCell ref="W29:AC29"/>
    <mergeCell ref="B30:AD30"/>
    <mergeCell ref="B31:BE31"/>
    <mergeCell ref="T32:V32"/>
    <mergeCell ref="W32:AD32"/>
    <mergeCell ref="T26:V26"/>
    <mergeCell ref="W26:AC26"/>
    <mergeCell ref="T27:V27"/>
    <mergeCell ref="W27:AC27"/>
    <mergeCell ref="T28:V28"/>
    <mergeCell ref="W28:AC28"/>
    <mergeCell ref="T36:V36"/>
    <mergeCell ref="W36:AC36"/>
    <mergeCell ref="T37:V37"/>
    <mergeCell ref="W37:AC37"/>
    <mergeCell ref="T38:V38"/>
    <mergeCell ref="W38:AC38"/>
    <mergeCell ref="T33:V33"/>
    <mergeCell ref="W33:AC33"/>
    <mergeCell ref="T34:V34"/>
    <mergeCell ref="W34:AC34"/>
    <mergeCell ref="T35:V35"/>
    <mergeCell ref="W35:AC35"/>
    <mergeCell ref="T42:V42"/>
    <mergeCell ref="W42:AC42"/>
    <mergeCell ref="T43:V43"/>
    <mergeCell ref="W43:AC43"/>
    <mergeCell ref="T44:V44"/>
    <mergeCell ref="W44:AC44"/>
    <mergeCell ref="T39:V39"/>
    <mergeCell ref="W39:AC39"/>
    <mergeCell ref="T40:V40"/>
    <mergeCell ref="W40:AC40"/>
    <mergeCell ref="T41:V41"/>
    <mergeCell ref="W41:AC41"/>
    <mergeCell ref="AE48:AO48"/>
    <mergeCell ref="AX48:BA48"/>
    <mergeCell ref="BB48:BE48"/>
    <mergeCell ref="AE49:AO49"/>
    <mergeCell ref="AX49:BA49"/>
    <mergeCell ref="BB49:BE49"/>
    <mergeCell ref="B45:AD45"/>
    <mergeCell ref="B46:AD46"/>
    <mergeCell ref="B47:AD47"/>
    <mergeCell ref="B48:B55"/>
    <mergeCell ref="U48:V48"/>
    <mergeCell ref="AB48:AD55"/>
    <mergeCell ref="T52:U52"/>
    <mergeCell ref="AE52:AO52"/>
    <mergeCell ref="AX52:BA52"/>
    <mergeCell ref="BB52:BE52"/>
    <mergeCell ref="T53:U53"/>
    <mergeCell ref="AE53:AO53"/>
    <mergeCell ref="AX53:BA53"/>
    <mergeCell ref="BB53:BE53"/>
    <mergeCell ref="AE50:AO50"/>
    <mergeCell ref="AX50:BA50"/>
    <mergeCell ref="BB50:BE50"/>
    <mergeCell ref="U51:V51"/>
    <mergeCell ref="AE51:AO51"/>
    <mergeCell ref="AX51:BA51"/>
    <mergeCell ref="BB51:BE51"/>
    <mergeCell ref="B66:AC66"/>
    <mergeCell ref="B68:AC68"/>
    <mergeCell ref="T57:U57"/>
    <mergeCell ref="T58:U58"/>
    <mergeCell ref="T59:V59"/>
    <mergeCell ref="AF62:BC62"/>
    <mergeCell ref="AJ63:AQ63"/>
    <mergeCell ref="AF64:BC64"/>
    <mergeCell ref="AE54:AO54"/>
    <mergeCell ref="AX54:BA54"/>
    <mergeCell ref="BB54:BE54"/>
    <mergeCell ref="T55:V55"/>
    <mergeCell ref="AE55:AO55"/>
    <mergeCell ref="AX55:BA55"/>
    <mergeCell ref="BB55:BE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80"/>
  <sheetViews>
    <sheetView topLeftCell="X10" zoomScale="40" zoomScaleNormal="40" workbookViewId="0">
      <selection activeCell="T4" sqref="T4:U4"/>
    </sheetView>
  </sheetViews>
  <sheetFormatPr defaultColWidth="9.62890625" defaultRowHeight="12.3" x14ac:dyDescent="0.4"/>
  <cols>
    <col min="1" max="1" width="22.20703125" style="223" customWidth="1"/>
    <col min="2" max="2" width="12.47265625" style="223" customWidth="1"/>
    <col min="3" max="19" width="5.9453125" style="223" hidden="1" customWidth="1"/>
    <col min="20" max="20" width="39.9453125" style="223" customWidth="1"/>
    <col min="21" max="21" width="62.3671875" style="232" customWidth="1"/>
    <col min="22" max="22" width="25.3125" style="233" customWidth="1"/>
    <col min="23" max="23" width="12.05078125" style="496" customWidth="1"/>
    <col min="24" max="24" width="24.3671875" style="247" customWidth="1"/>
    <col min="25" max="27" width="12.05078125" style="247" customWidth="1"/>
    <col min="28" max="28" width="15.83984375" style="247" customWidth="1"/>
    <col min="29" max="29" width="11.5234375" style="247" customWidth="1"/>
    <col min="30" max="30" width="12.05078125" style="249" hidden="1" customWidth="1"/>
    <col min="31" max="31" width="18.5234375" style="249" customWidth="1"/>
    <col min="32" max="32" width="21.26171875" style="249" customWidth="1"/>
    <col min="33" max="33" width="16.3671875" style="249" customWidth="1"/>
    <col min="34" max="34" width="15" style="249" customWidth="1"/>
    <col min="35" max="35" width="10.15625" style="249" customWidth="1"/>
    <col min="36" max="36" width="16.5234375" style="249" customWidth="1"/>
    <col min="37" max="37" width="16.1015625" style="249" customWidth="1"/>
    <col min="38" max="39" width="12.83984375" style="249" customWidth="1"/>
    <col min="40" max="40" width="14.89453125" style="249" customWidth="1"/>
    <col min="41" max="41" width="18" style="249" customWidth="1"/>
    <col min="42" max="42" width="10.15625" style="223" customWidth="1"/>
    <col min="43" max="43" width="11.20703125" style="223" customWidth="1"/>
    <col min="44" max="49" width="10.15625" style="223" customWidth="1"/>
    <col min="50" max="50" width="19.20703125" style="223" customWidth="1"/>
    <col min="51" max="51" width="15" style="223" customWidth="1"/>
    <col min="52" max="52" width="15.3125" style="223" customWidth="1"/>
    <col min="53" max="53" width="13.5234375" style="223" customWidth="1"/>
    <col min="54" max="54" width="18.7890625" style="223" customWidth="1"/>
    <col min="55" max="55" width="15" style="223" customWidth="1"/>
    <col min="56" max="56" width="14.20703125" style="223" customWidth="1"/>
    <col min="57" max="57" width="11.1015625" style="223" customWidth="1"/>
    <col min="58" max="58" width="7.83984375" style="223" customWidth="1"/>
    <col min="59" max="59" width="9.62890625" style="223" customWidth="1"/>
    <col min="60" max="60" width="1.1015625" style="223" customWidth="1"/>
    <col min="61" max="256" width="9.62890625" style="223"/>
    <col min="257" max="257" width="22.20703125" style="223" customWidth="1"/>
    <col min="258" max="258" width="12.47265625" style="223" customWidth="1"/>
    <col min="259" max="275" width="0" style="223" hidden="1" customWidth="1"/>
    <col min="276" max="276" width="39.9453125" style="223" customWidth="1"/>
    <col min="277" max="277" width="62.3671875" style="223" customWidth="1"/>
    <col min="278" max="278" width="25.3125" style="223" customWidth="1"/>
    <col min="279" max="279" width="12.05078125" style="223" customWidth="1"/>
    <col min="280" max="280" width="24.3671875" style="223" customWidth="1"/>
    <col min="281" max="283" width="12.05078125" style="223" customWidth="1"/>
    <col min="284" max="284" width="15.83984375" style="223" customWidth="1"/>
    <col min="285" max="285" width="11.5234375" style="223" customWidth="1"/>
    <col min="286" max="286" width="0" style="223" hidden="1" customWidth="1"/>
    <col min="287" max="287" width="18.5234375" style="223" customWidth="1"/>
    <col min="288" max="288" width="21.26171875" style="223" customWidth="1"/>
    <col min="289" max="289" width="16.3671875" style="223" customWidth="1"/>
    <col min="290" max="290" width="15" style="223" customWidth="1"/>
    <col min="291" max="291" width="10.15625" style="223" customWidth="1"/>
    <col min="292" max="292" width="16.5234375" style="223" customWidth="1"/>
    <col min="293" max="293" width="16.1015625" style="223" customWidth="1"/>
    <col min="294" max="295" width="12.83984375" style="223" customWidth="1"/>
    <col min="296" max="296" width="14.89453125" style="223" customWidth="1"/>
    <col min="297" max="297" width="18" style="223" customWidth="1"/>
    <col min="298" max="298" width="10.15625" style="223" customWidth="1"/>
    <col min="299" max="299" width="11.20703125" style="223" customWidth="1"/>
    <col min="300" max="305" width="10.15625" style="223" customWidth="1"/>
    <col min="306" max="306" width="19.20703125" style="223" customWidth="1"/>
    <col min="307" max="307" width="15" style="223" customWidth="1"/>
    <col min="308" max="308" width="15.3125" style="223" customWidth="1"/>
    <col min="309" max="309" width="13.5234375" style="223" customWidth="1"/>
    <col min="310" max="310" width="18.7890625" style="223" customWidth="1"/>
    <col min="311" max="311" width="15" style="223" customWidth="1"/>
    <col min="312" max="312" width="14.20703125" style="223" customWidth="1"/>
    <col min="313" max="313" width="11.1015625" style="223" customWidth="1"/>
    <col min="314" max="314" width="7.83984375" style="223" customWidth="1"/>
    <col min="315" max="315" width="9.62890625" style="223" customWidth="1"/>
    <col min="316" max="316" width="1.1015625" style="223" customWidth="1"/>
    <col min="317" max="512" width="9.62890625" style="223"/>
    <col min="513" max="513" width="22.20703125" style="223" customWidth="1"/>
    <col min="514" max="514" width="12.47265625" style="223" customWidth="1"/>
    <col min="515" max="531" width="0" style="223" hidden="1" customWidth="1"/>
    <col min="532" max="532" width="39.9453125" style="223" customWidth="1"/>
    <col min="533" max="533" width="62.3671875" style="223" customWidth="1"/>
    <col min="534" max="534" width="25.3125" style="223" customWidth="1"/>
    <col min="535" max="535" width="12.05078125" style="223" customWidth="1"/>
    <col min="536" max="536" width="24.3671875" style="223" customWidth="1"/>
    <col min="537" max="539" width="12.05078125" style="223" customWidth="1"/>
    <col min="540" max="540" width="15.83984375" style="223" customWidth="1"/>
    <col min="541" max="541" width="11.5234375" style="223" customWidth="1"/>
    <col min="542" max="542" width="0" style="223" hidden="1" customWidth="1"/>
    <col min="543" max="543" width="18.5234375" style="223" customWidth="1"/>
    <col min="544" max="544" width="21.26171875" style="223" customWidth="1"/>
    <col min="545" max="545" width="16.3671875" style="223" customWidth="1"/>
    <col min="546" max="546" width="15" style="223" customWidth="1"/>
    <col min="547" max="547" width="10.15625" style="223" customWidth="1"/>
    <col min="548" max="548" width="16.5234375" style="223" customWidth="1"/>
    <col min="549" max="549" width="16.1015625" style="223" customWidth="1"/>
    <col min="550" max="551" width="12.83984375" style="223" customWidth="1"/>
    <col min="552" max="552" width="14.89453125" style="223" customWidth="1"/>
    <col min="553" max="553" width="18" style="223" customWidth="1"/>
    <col min="554" max="554" width="10.15625" style="223" customWidth="1"/>
    <col min="555" max="555" width="11.20703125" style="223" customWidth="1"/>
    <col min="556" max="561" width="10.15625" style="223" customWidth="1"/>
    <col min="562" max="562" width="19.20703125" style="223" customWidth="1"/>
    <col min="563" max="563" width="15" style="223" customWidth="1"/>
    <col min="564" max="564" width="15.3125" style="223" customWidth="1"/>
    <col min="565" max="565" width="13.5234375" style="223" customWidth="1"/>
    <col min="566" max="566" width="18.7890625" style="223" customWidth="1"/>
    <col min="567" max="567" width="15" style="223" customWidth="1"/>
    <col min="568" max="568" width="14.20703125" style="223" customWidth="1"/>
    <col min="569" max="569" width="11.1015625" style="223" customWidth="1"/>
    <col min="570" max="570" width="7.83984375" style="223" customWidth="1"/>
    <col min="571" max="571" width="9.62890625" style="223" customWidth="1"/>
    <col min="572" max="572" width="1.1015625" style="223" customWidth="1"/>
    <col min="573" max="768" width="9.62890625" style="223"/>
    <col min="769" max="769" width="22.20703125" style="223" customWidth="1"/>
    <col min="770" max="770" width="12.47265625" style="223" customWidth="1"/>
    <col min="771" max="787" width="0" style="223" hidden="1" customWidth="1"/>
    <col min="788" max="788" width="39.9453125" style="223" customWidth="1"/>
    <col min="789" max="789" width="62.3671875" style="223" customWidth="1"/>
    <col min="790" max="790" width="25.3125" style="223" customWidth="1"/>
    <col min="791" max="791" width="12.05078125" style="223" customWidth="1"/>
    <col min="792" max="792" width="24.3671875" style="223" customWidth="1"/>
    <col min="793" max="795" width="12.05078125" style="223" customWidth="1"/>
    <col min="796" max="796" width="15.83984375" style="223" customWidth="1"/>
    <col min="797" max="797" width="11.5234375" style="223" customWidth="1"/>
    <col min="798" max="798" width="0" style="223" hidden="1" customWidth="1"/>
    <col min="799" max="799" width="18.5234375" style="223" customWidth="1"/>
    <col min="800" max="800" width="21.26171875" style="223" customWidth="1"/>
    <col min="801" max="801" width="16.3671875" style="223" customWidth="1"/>
    <col min="802" max="802" width="15" style="223" customWidth="1"/>
    <col min="803" max="803" width="10.15625" style="223" customWidth="1"/>
    <col min="804" max="804" width="16.5234375" style="223" customWidth="1"/>
    <col min="805" max="805" width="16.1015625" style="223" customWidth="1"/>
    <col min="806" max="807" width="12.83984375" style="223" customWidth="1"/>
    <col min="808" max="808" width="14.89453125" style="223" customWidth="1"/>
    <col min="809" max="809" width="18" style="223" customWidth="1"/>
    <col min="810" max="810" width="10.15625" style="223" customWidth="1"/>
    <col min="811" max="811" width="11.20703125" style="223" customWidth="1"/>
    <col min="812" max="817" width="10.15625" style="223" customWidth="1"/>
    <col min="818" max="818" width="19.20703125" style="223" customWidth="1"/>
    <col min="819" max="819" width="15" style="223" customWidth="1"/>
    <col min="820" max="820" width="15.3125" style="223" customWidth="1"/>
    <col min="821" max="821" width="13.5234375" style="223" customWidth="1"/>
    <col min="822" max="822" width="18.7890625" style="223" customWidth="1"/>
    <col min="823" max="823" width="15" style="223" customWidth="1"/>
    <col min="824" max="824" width="14.20703125" style="223" customWidth="1"/>
    <col min="825" max="825" width="11.1015625" style="223" customWidth="1"/>
    <col min="826" max="826" width="7.83984375" style="223" customWidth="1"/>
    <col min="827" max="827" width="9.62890625" style="223" customWidth="1"/>
    <col min="828" max="828" width="1.1015625" style="223" customWidth="1"/>
    <col min="829" max="1024" width="9.62890625" style="223"/>
    <col min="1025" max="1025" width="22.20703125" style="223" customWidth="1"/>
    <col min="1026" max="1026" width="12.47265625" style="223" customWidth="1"/>
    <col min="1027" max="1043" width="0" style="223" hidden="1" customWidth="1"/>
    <col min="1044" max="1044" width="39.9453125" style="223" customWidth="1"/>
    <col min="1045" max="1045" width="62.3671875" style="223" customWidth="1"/>
    <col min="1046" max="1046" width="25.3125" style="223" customWidth="1"/>
    <col min="1047" max="1047" width="12.05078125" style="223" customWidth="1"/>
    <col min="1048" max="1048" width="24.3671875" style="223" customWidth="1"/>
    <col min="1049" max="1051" width="12.05078125" style="223" customWidth="1"/>
    <col min="1052" max="1052" width="15.83984375" style="223" customWidth="1"/>
    <col min="1053" max="1053" width="11.5234375" style="223" customWidth="1"/>
    <col min="1054" max="1054" width="0" style="223" hidden="1" customWidth="1"/>
    <col min="1055" max="1055" width="18.5234375" style="223" customWidth="1"/>
    <col min="1056" max="1056" width="21.26171875" style="223" customWidth="1"/>
    <col min="1057" max="1057" width="16.3671875" style="223" customWidth="1"/>
    <col min="1058" max="1058" width="15" style="223" customWidth="1"/>
    <col min="1059" max="1059" width="10.15625" style="223" customWidth="1"/>
    <col min="1060" max="1060" width="16.5234375" style="223" customWidth="1"/>
    <col min="1061" max="1061" width="16.1015625" style="223" customWidth="1"/>
    <col min="1062" max="1063" width="12.83984375" style="223" customWidth="1"/>
    <col min="1064" max="1064" width="14.89453125" style="223" customWidth="1"/>
    <col min="1065" max="1065" width="18" style="223" customWidth="1"/>
    <col min="1066" max="1066" width="10.15625" style="223" customWidth="1"/>
    <col min="1067" max="1067" width="11.20703125" style="223" customWidth="1"/>
    <col min="1068" max="1073" width="10.15625" style="223" customWidth="1"/>
    <col min="1074" max="1074" width="19.20703125" style="223" customWidth="1"/>
    <col min="1075" max="1075" width="15" style="223" customWidth="1"/>
    <col min="1076" max="1076" width="15.3125" style="223" customWidth="1"/>
    <col min="1077" max="1077" width="13.5234375" style="223" customWidth="1"/>
    <col min="1078" max="1078" width="18.7890625" style="223" customWidth="1"/>
    <col min="1079" max="1079" width="15" style="223" customWidth="1"/>
    <col min="1080" max="1080" width="14.20703125" style="223" customWidth="1"/>
    <col min="1081" max="1081" width="11.1015625" style="223" customWidth="1"/>
    <col min="1082" max="1082" width="7.83984375" style="223" customWidth="1"/>
    <col min="1083" max="1083" width="9.62890625" style="223" customWidth="1"/>
    <col min="1084" max="1084" width="1.1015625" style="223" customWidth="1"/>
    <col min="1085" max="1280" width="9.62890625" style="223"/>
    <col min="1281" max="1281" width="22.20703125" style="223" customWidth="1"/>
    <col min="1282" max="1282" width="12.47265625" style="223" customWidth="1"/>
    <col min="1283" max="1299" width="0" style="223" hidden="1" customWidth="1"/>
    <col min="1300" max="1300" width="39.9453125" style="223" customWidth="1"/>
    <col min="1301" max="1301" width="62.3671875" style="223" customWidth="1"/>
    <col min="1302" max="1302" width="25.3125" style="223" customWidth="1"/>
    <col min="1303" max="1303" width="12.05078125" style="223" customWidth="1"/>
    <col min="1304" max="1304" width="24.3671875" style="223" customWidth="1"/>
    <col min="1305" max="1307" width="12.05078125" style="223" customWidth="1"/>
    <col min="1308" max="1308" width="15.83984375" style="223" customWidth="1"/>
    <col min="1309" max="1309" width="11.5234375" style="223" customWidth="1"/>
    <col min="1310" max="1310" width="0" style="223" hidden="1" customWidth="1"/>
    <col min="1311" max="1311" width="18.5234375" style="223" customWidth="1"/>
    <col min="1312" max="1312" width="21.26171875" style="223" customWidth="1"/>
    <col min="1313" max="1313" width="16.3671875" style="223" customWidth="1"/>
    <col min="1314" max="1314" width="15" style="223" customWidth="1"/>
    <col min="1315" max="1315" width="10.15625" style="223" customWidth="1"/>
    <col min="1316" max="1316" width="16.5234375" style="223" customWidth="1"/>
    <col min="1317" max="1317" width="16.1015625" style="223" customWidth="1"/>
    <col min="1318" max="1319" width="12.83984375" style="223" customWidth="1"/>
    <col min="1320" max="1320" width="14.89453125" style="223" customWidth="1"/>
    <col min="1321" max="1321" width="18" style="223" customWidth="1"/>
    <col min="1322" max="1322" width="10.15625" style="223" customWidth="1"/>
    <col min="1323" max="1323" width="11.20703125" style="223" customWidth="1"/>
    <col min="1324" max="1329" width="10.15625" style="223" customWidth="1"/>
    <col min="1330" max="1330" width="19.20703125" style="223" customWidth="1"/>
    <col min="1331" max="1331" width="15" style="223" customWidth="1"/>
    <col min="1332" max="1332" width="15.3125" style="223" customWidth="1"/>
    <col min="1333" max="1333" width="13.5234375" style="223" customWidth="1"/>
    <col min="1334" max="1334" width="18.7890625" style="223" customWidth="1"/>
    <col min="1335" max="1335" width="15" style="223" customWidth="1"/>
    <col min="1336" max="1336" width="14.20703125" style="223" customWidth="1"/>
    <col min="1337" max="1337" width="11.1015625" style="223" customWidth="1"/>
    <col min="1338" max="1338" width="7.83984375" style="223" customWidth="1"/>
    <col min="1339" max="1339" width="9.62890625" style="223" customWidth="1"/>
    <col min="1340" max="1340" width="1.1015625" style="223" customWidth="1"/>
    <col min="1341" max="1536" width="9.62890625" style="223"/>
    <col min="1537" max="1537" width="22.20703125" style="223" customWidth="1"/>
    <col min="1538" max="1538" width="12.47265625" style="223" customWidth="1"/>
    <col min="1539" max="1555" width="0" style="223" hidden="1" customWidth="1"/>
    <col min="1556" max="1556" width="39.9453125" style="223" customWidth="1"/>
    <col min="1557" max="1557" width="62.3671875" style="223" customWidth="1"/>
    <col min="1558" max="1558" width="25.3125" style="223" customWidth="1"/>
    <col min="1559" max="1559" width="12.05078125" style="223" customWidth="1"/>
    <col min="1560" max="1560" width="24.3671875" style="223" customWidth="1"/>
    <col min="1561" max="1563" width="12.05078125" style="223" customWidth="1"/>
    <col min="1564" max="1564" width="15.83984375" style="223" customWidth="1"/>
    <col min="1565" max="1565" width="11.5234375" style="223" customWidth="1"/>
    <col min="1566" max="1566" width="0" style="223" hidden="1" customWidth="1"/>
    <col min="1567" max="1567" width="18.5234375" style="223" customWidth="1"/>
    <col min="1568" max="1568" width="21.26171875" style="223" customWidth="1"/>
    <col min="1569" max="1569" width="16.3671875" style="223" customWidth="1"/>
    <col min="1570" max="1570" width="15" style="223" customWidth="1"/>
    <col min="1571" max="1571" width="10.15625" style="223" customWidth="1"/>
    <col min="1572" max="1572" width="16.5234375" style="223" customWidth="1"/>
    <col min="1573" max="1573" width="16.1015625" style="223" customWidth="1"/>
    <col min="1574" max="1575" width="12.83984375" style="223" customWidth="1"/>
    <col min="1576" max="1576" width="14.89453125" style="223" customWidth="1"/>
    <col min="1577" max="1577" width="18" style="223" customWidth="1"/>
    <col min="1578" max="1578" width="10.15625" style="223" customWidth="1"/>
    <col min="1579" max="1579" width="11.20703125" style="223" customWidth="1"/>
    <col min="1580" max="1585" width="10.15625" style="223" customWidth="1"/>
    <col min="1586" max="1586" width="19.20703125" style="223" customWidth="1"/>
    <col min="1587" max="1587" width="15" style="223" customWidth="1"/>
    <col min="1588" max="1588" width="15.3125" style="223" customWidth="1"/>
    <col min="1589" max="1589" width="13.5234375" style="223" customWidth="1"/>
    <col min="1590" max="1590" width="18.7890625" style="223" customWidth="1"/>
    <col min="1591" max="1591" width="15" style="223" customWidth="1"/>
    <col min="1592" max="1592" width="14.20703125" style="223" customWidth="1"/>
    <col min="1593" max="1593" width="11.1015625" style="223" customWidth="1"/>
    <col min="1594" max="1594" width="7.83984375" style="223" customWidth="1"/>
    <col min="1595" max="1595" width="9.62890625" style="223" customWidth="1"/>
    <col min="1596" max="1596" width="1.1015625" style="223" customWidth="1"/>
    <col min="1597" max="1792" width="9.62890625" style="223"/>
    <col min="1793" max="1793" width="22.20703125" style="223" customWidth="1"/>
    <col min="1794" max="1794" width="12.47265625" style="223" customWidth="1"/>
    <col min="1795" max="1811" width="0" style="223" hidden="1" customWidth="1"/>
    <col min="1812" max="1812" width="39.9453125" style="223" customWidth="1"/>
    <col min="1813" max="1813" width="62.3671875" style="223" customWidth="1"/>
    <col min="1814" max="1814" width="25.3125" style="223" customWidth="1"/>
    <col min="1815" max="1815" width="12.05078125" style="223" customWidth="1"/>
    <col min="1816" max="1816" width="24.3671875" style="223" customWidth="1"/>
    <col min="1817" max="1819" width="12.05078125" style="223" customWidth="1"/>
    <col min="1820" max="1820" width="15.83984375" style="223" customWidth="1"/>
    <col min="1821" max="1821" width="11.5234375" style="223" customWidth="1"/>
    <col min="1822" max="1822" width="0" style="223" hidden="1" customWidth="1"/>
    <col min="1823" max="1823" width="18.5234375" style="223" customWidth="1"/>
    <col min="1824" max="1824" width="21.26171875" style="223" customWidth="1"/>
    <col min="1825" max="1825" width="16.3671875" style="223" customWidth="1"/>
    <col min="1826" max="1826" width="15" style="223" customWidth="1"/>
    <col min="1827" max="1827" width="10.15625" style="223" customWidth="1"/>
    <col min="1828" max="1828" width="16.5234375" style="223" customWidth="1"/>
    <col min="1829" max="1829" width="16.1015625" style="223" customWidth="1"/>
    <col min="1830" max="1831" width="12.83984375" style="223" customWidth="1"/>
    <col min="1832" max="1832" width="14.89453125" style="223" customWidth="1"/>
    <col min="1833" max="1833" width="18" style="223" customWidth="1"/>
    <col min="1834" max="1834" width="10.15625" style="223" customWidth="1"/>
    <col min="1835" max="1835" width="11.20703125" style="223" customWidth="1"/>
    <col min="1836" max="1841" width="10.15625" style="223" customWidth="1"/>
    <col min="1842" max="1842" width="19.20703125" style="223" customWidth="1"/>
    <col min="1843" max="1843" width="15" style="223" customWidth="1"/>
    <col min="1844" max="1844" width="15.3125" style="223" customWidth="1"/>
    <col min="1845" max="1845" width="13.5234375" style="223" customWidth="1"/>
    <col min="1846" max="1846" width="18.7890625" style="223" customWidth="1"/>
    <col min="1847" max="1847" width="15" style="223" customWidth="1"/>
    <col min="1848" max="1848" width="14.20703125" style="223" customWidth="1"/>
    <col min="1849" max="1849" width="11.1015625" style="223" customWidth="1"/>
    <col min="1850" max="1850" width="7.83984375" style="223" customWidth="1"/>
    <col min="1851" max="1851" width="9.62890625" style="223" customWidth="1"/>
    <col min="1852" max="1852" width="1.1015625" style="223" customWidth="1"/>
    <col min="1853" max="2048" width="9.62890625" style="223"/>
    <col min="2049" max="2049" width="22.20703125" style="223" customWidth="1"/>
    <col min="2050" max="2050" width="12.47265625" style="223" customWidth="1"/>
    <col min="2051" max="2067" width="0" style="223" hidden="1" customWidth="1"/>
    <col min="2068" max="2068" width="39.9453125" style="223" customWidth="1"/>
    <col min="2069" max="2069" width="62.3671875" style="223" customWidth="1"/>
    <col min="2070" max="2070" width="25.3125" style="223" customWidth="1"/>
    <col min="2071" max="2071" width="12.05078125" style="223" customWidth="1"/>
    <col min="2072" max="2072" width="24.3671875" style="223" customWidth="1"/>
    <col min="2073" max="2075" width="12.05078125" style="223" customWidth="1"/>
    <col min="2076" max="2076" width="15.83984375" style="223" customWidth="1"/>
    <col min="2077" max="2077" width="11.5234375" style="223" customWidth="1"/>
    <col min="2078" max="2078" width="0" style="223" hidden="1" customWidth="1"/>
    <col min="2079" max="2079" width="18.5234375" style="223" customWidth="1"/>
    <col min="2080" max="2080" width="21.26171875" style="223" customWidth="1"/>
    <col min="2081" max="2081" width="16.3671875" style="223" customWidth="1"/>
    <col min="2082" max="2082" width="15" style="223" customWidth="1"/>
    <col min="2083" max="2083" width="10.15625" style="223" customWidth="1"/>
    <col min="2084" max="2084" width="16.5234375" style="223" customWidth="1"/>
    <col min="2085" max="2085" width="16.1015625" style="223" customWidth="1"/>
    <col min="2086" max="2087" width="12.83984375" style="223" customWidth="1"/>
    <col min="2088" max="2088" width="14.89453125" style="223" customWidth="1"/>
    <col min="2089" max="2089" width="18" style="223" customWidth="1"/>
    <col min="2090" max="2090" width="10.15625" style="223" customWidth="1"/>
    <col min="2091" max="2091" width="11.20703125" style="223" customWidth="1"/>
    <col min="2092" max="2097" width="10.15625" style="223" customWidth="1"/>
    <col min="2098" max="2098" width="19.20703125" style="223" customWidth="1"/>
    <col min="2099" max="2099" width="15" style="223" customWidth="1"/>
    <col min="2100" max="2100" width="15.3125" style="223" customWidth="1"/>
    <col min="2101" max="2101" width="13.5234375" style="223" customWidth="1"/>
    <col min="2102" max="2102" width="18.7890625" style="223" customWidth="1"/>
    <col min="2103" max="2103" width="15" style="223" customWidth="1"/>
    <col min="2104" max="2104" width="14.20703125" style="223" customWidth="1"/>
    <col min="2105" max="2105" width="11.1015625" style="223" customWidth="1"/>
    <col min="2106" max="2106" width="7.83984375" style="223" customWidth="1"/>
    <col min="2107" max="2107" width="9.62890625" style="223" customWidth="1"/>
    <col min="2108" max="2108" width="1.1015625" style="223" customWidth="1"/>
    <col min="2109" max="2304" width="9.62890625" style="223"/>
    <col min="2305" max="2305" width="22.20703125" style="223" customWidth="1"/>
    <col min="2306" max="2306" width="12.47265625" style="223" customWidth="1"/>
    <col min="2307" max="2323" width="0" style="223" hidden="1" customWidth="1"/>
    <col min="2324" max="2324" width="39.9453125" style="223" customWidth="1"/>
    <col min="2325" max="2325" width="62.3671875" style="223" customWidth="1"/>
    <col min="2326" max="2326" width="25.3125" style="223" customWidth="1"/>
    <col min="2327" max="2327" width="12.05078125" style="223" customWidth="1"/>
    <col min="2328" max="2328" width="24.3671875" style="223" customWidth="1"/>
    <col min="2329" max="2331" width="12.05078125" style="223" customWidth="1"/>
    <col min="2332" max="2332" width="15.83984375" style="223" customWidth="1"/>
    <col min="2333" max="2333" width="11.5234375" style="223" customWidth="1"/>
    <col min="2334" max="2334" width="0" style="223" hidden="1" customWidth="1"/>
    <col min="2335" max="2335" width="18.5234375" style="223" customWidth="1"/>
    <col min="2336" max="2336" width="21.26171875" style="223" customWidth="1"/>
    <col min="2337" max="2337" width="16.3671875" style="223" customWidth="1"/>
    <col min="2338" max="2338" width="15" style="223" customWidth="1"/>
    <col min="2339" max="2339" width="10.15625" style="223" customWidth="1"/>
    <col min="2340" max="2340" width="16.5234375" style="223" customWidth="1"/>
    <col min="2341" max="2341" width="16.1015625" style="223" customWidth="1"/>
    <col min="2342" max="2343" width="12.83984375" style="223" customWidth="1"/>
    <col min="2344" max="2344" width="14.89453125" style="223" customWidth="1"/>
    <col min="2345" max="2345" width="18" style="223" customWidth="1"/>
    <col min="2346" max="2346" width="10.15625" style="223" customWidth="1"/>
    <col min="2347" max="2347" width="11.20703125" style="223" customWidth="1"/>
    <col min="2348" max="2353" width="10.15625" style="223" customWidth="1"/>
    <col min="2354" max="2354" width="19.20703125" style="223" customWidth="1"/>
    <col min="2355" max="2355" width="15" style="223" customWidth="1"/>
    <col min="2356" max="2356" width="15.3125" style="223" customWidth="1"/>
    <col min="2357" max="2357" width="13.5234375" style="223" customWidth="1"/>
    <col min="2358" max="2358" width="18.7890625" style="223" customWidth="1"/>
    <col min="2359" max="2359" width="15" style="223" customWidth="1"/>
    <col min="2360" max="2360" width="14.20703125" style="223" customWidth="1"/>
    <col min="2361" max="2361" width="11.1015625" style="223" customWidth="1"/>
    <col min="2362" max="2362" width="7.83984375" style="223" customWidth="1"/>
    <col min="2363" max="2363" width="9.62890625" style="223" customWidth="1"/>
    <col min="2364" max="2364" width="1.1015625" style="223" customWidth="1"/>
    <col min="2365" max="2560" width="9.62890625" style="223"/>
    <col min="2561" max="2561" width="22.20703125" style="223" customWidth="1"/>
    <col min="2562" max="2562" width="12.47265625" style="223" customWidth="1"/>
    <col min="2563" max="2579" width="0" style="223" hidden="1" customWidth="1"/>
    <col min="2580" max="2580" width="39.9453125" style="223" customWidth="1"/>
    <col min="2581" max="2581" width="62.3671875" style="223" customWidth="1"/>
    <col min="2582" max="2582" width="25.3125" style="223" customWidth="1"/>
    <col min="2583" max="2583" width="12.05078125" style="223" customWidth="1"/>
    <col min="2584" max="2584" width="24.3671875" style="223" customWidth="1"/>
    <col min="2585" max="2587" width="12.05078125" style="223" customWidth="1"/>
    <col min="2588" max="2588" width="15.83984375" style="223" customWidth="1"/>
    <col min="2589" max="2589" width="11.5234375" style="223" customWidth="1"/>
    <col min="2590" max="2590" width="0" style="223" hidden="1" customWidth="1"/>
    <col min="2591" max="2591" width="18.5234375" style="223" customWidth="1"/>
    <col min="2592" max="2592" width="21.26171875" style="223" customWidth="1"/>
    <col min="2593" max="2593" width="16.3671875" style="223" customWidth="1"/>
    <col min="2594" max="2594" width="15" style="223" customWidth="1"/>
    <col min="2595" max="2595" width="10.15625" style="223" customWidth="1"/>
    <col min="2596" max="2596" width="16.5234375" style="223" customWidth="1"/>
    <col min="2597" max="2597" width="16.1015625" style="223" customWidth="1"/>
    <col min="2598" max="2599" width="12.83984375" style="223" customWidth="1"/>
    <col min="2600" max="2600" width="14.89453125" style="223" customWidth="1"/>
    <col min="2601" max="2601" width="18" style="223" customWidth="1"/>
    <col min="2602" max="2602" width="10.15625" style="223" customWidth="1"/>
    <col min="2603" max="2603" width="11.20703125" style="223" customWidth="1"/>
    <col min="2604" max="2609" width="10.15625" style="223" customWidth="1"/>
    <col min="2610" max="2610" width="19.20703125" style="223" customWidth="1"/>
    <col min="2611" max="2611" width="15" style="223" customWidth="1"/>
    <col min="2612" max="2612" width="15.3125" style="223" customWidth="1"/>
    <col min="2613" max="2613" width="13.5234375" style="223" customWidth="1"/>
    <col min="2614" max="2614" width="18.7890625" style="223" customWidth="1"/>
    <col min="2615" max="2615" width="15" style="223" customWidth="1"/>
    <col min="2616" max="2616" width="14.20703125" style="223" customWidth="1"/>
    <col min="2617" max="2617" width="11.1015625" style="223" customWidth="1"/>
    <col min="2618" max="2618" width="7.83984375" style="223" customWidth="1"/>
    <col min="2619" max="2619" width="9.62890625" style="223" customWidth="1"/>
    <col min="2620" max="2620" width="1.1015625" style="223" customWidth="1"/>
    <col min="2621" max="2816" width="9.62890625" style="223"/>
    <col min="2817" max="2817" width="22.20703125" style="223" customWidth="1"/>
    <col min="2818" max="2818" width="12.47265625" style="223" customWidth="1"/>
    <col min="2819" max="2835" width="0" style="223" hidden="1" customWidth="1"/>
    <col min="2836" max="2836" width="39.9453125" style="223" customWidth="1"/>
    <col min="2837" max="2837" width="62.3671875" style="223" customWidth="1"/>
    <col min="2838" max="2838" width="25.3125" style="223" customWidth="1"/>
    <col min="2839" max="2839" width="12.05078125" style="223" customWidth="1"/>
    <col min="2840" max="2840" width="24.3671875" style="223" customWidth="1"/>
    <col min="2841" max="2843" width="12.05078125" style="223" customWidth="1"/>
    <col min="2844" max="2844" width="15.83984375" style="223" customWidth="1"/>
    <col min="2845" max="2845" width="11.5234375" style="223" customWidth="1"/>
    <col min="2846" max="2846" width="0" style="223" hidden="1" customWidth="1"/>
    <col min="2847" max="2847" width="18.5234375" style="223" customWidth="1"/>
    <col min="2848" max="2848" width="21.26171875" style="223" customWidth="1"/>
    <col min="2849" max="2849" width="16.3671875" style="223" customWidth="1"/>
    <col min="2850" max="2850" width="15" style="223" customWidth="1"/>
    <col min="2851" max="2851" width="10.15625" style="223" customWidth="1"/>
    <col min="2852" max="2852" width="16.5234375" style="223" customWidth="1"/>
    <col min="2853" max="2853" width="16.1015625" style="223" customWidth="1"/>
    <col min="2854" max="2855" width="12.83984375" style="223" customWidth="1"/>
    <col min="2856" max="2856" width="14.89453125" style="223" customWidth="1"/>
    <col min="2857" max="2857" width="18" style="223" customWidth="1"/>
    <col min="2858" max="2858" width="10.15625" style="223" customWidth="1"/>
    <col min="2859" max="2859" width="11.20703125" style="223" customWidth="1"/>
    <col min="2860" max="2865" width="10.15625" style="223" customWidth="1"/>
    <col min="2866" max="2866" width="19.20703125" style="223" customWidth="1"/>
    <col min="2867" max="2867" width="15" style="223" customWidth="1"/>
    <col min="2868" max="2868" width="15.3125" style="223" customWidth="1"/>
    <col min="2869" max="2869" width="13.5234375" style="223" customWidth="1"/>
    <col min="2870" max="2870" width="18.7890625" style="223" customWidth="1"/>
    <col min="2871" max="2871" width="15" style="223" customWidth="1"/>
    <col min="2872" max="2872" width="14.20703125" style="223" customWidth="1"/>
    <col min="2873" max="2873" width="11.1015625" style="223" customWidth="1"/>
    <col min="2874" max="2874" width="7.83984375" style="223" customWidth="1"/>
    <col min="2875" max="2875" width="9.62890625" style="223" customWidth="1"/>
    <col min="2876" max="2876" width="1.1015625" style="223" customWidth="1"/>
    <col min="2877" max="3072" width="9.62890625" style="223"/>
    <col min="3073" max="3073" width="22.20703125" style="223" customWidth="1"/>
    <col min="3074" max="3074" width="12.47265625" style="223" customWidth="1"/>
    <col min="3075" max="3091" width="0" style="223" hidden="1" customWidth="1"/>
    <col min="3092" max="3092" width="39.9453125" style="223" customWidth="1"/>
    <col min="3093" max="3093" width="62.3671875" style="223" customWidth="1"/>
    <col min="3094" max="3094" width="25.3125" style="223" customWidth="1"/>
    <col min="3095" max="3095" width="12.05078125" style="223" customWidth="1"/>
    <col min="3096" max="3096" width="24.3671875" style="223" customWidth="1"/>
    <col min="3097" max="3099" width="12.05078125" style="223" customWidth="1"/>
    <col min="3100" max="3100" width="15.83984375" style="223" customWidth="1"/>
    <col min="3101" max="3101" width="11.5234375" style="223" customWidth="1"/>
    <col min="3102" max="3102" width="0" style="223" hidden="1" customWidth="1"/>
    <col min="3103" max="3103" width="18.5234375" style="223" customWidth="1"/>
    <col min="3104" max="3104" width="21.26171875" style="223" customWidth="1"/>
    <col min="3105" max="3105" width="16.3671875" style="223" customWidth="1"/>
    <col min="3106" max="3106" width="15" style="223" customWidth="1"/>
    <col min="3107" max="3107" width="10.15625" style="223" customWidth="1"/>
    <col min="3108" max="3108" width="16.5234375" style="223" customWidth="1"/>
    <col min="3109" max="3109" width="16.1015625" style="223" customWidth="1"/>
    <col min="3110" max="3111" width="12.83984375" style="223" customWidth="1"/>
    <col min="3112" max="3112" width="14.89453125" style="223" customWidth="1"/>
    <col min="3113" max="3113" width="18" style="223" customWidth="1"/>
    <col min="3114" max="3114" width="10.15625" style="223" customWidth="1"/>
    <col min="3115" max="3115" width="11.20703125" style="223" customWidth="1"/>
    <col min="3116" max="3121" width="10.15625" style="223" customWidth="1"/>
    <col min="3122" max="3122" width="19.20703125" style="223" customWidth="1"/>
    <col min="3123" max="3123" width="15" style="223" customWidth="1"/>
    <col min="3124" max="3124" width="15.3125" style="223" customWidth="1"/>
    <col min="3125" max="3125" width="13.5234375" style="223" customWidth="1"/>
    <col min="3126" max="3126" width="18.7890625" style="223" customWidth="1"/>
    <col min="3127" max="3127" width="15" style="223" customWidth="1"/>
    <col min="3128" max="3128" width="14.20703125" style="223" customWidth="1"/>
    <col min="3129" max="3129" width="11.1015625" style="223" customWidth="1"/>
    <col min="3130" max="3130" width="7.83984375" style="223" customWidth="1"/>
    <col min="3131" max="3131" width="9.62890625" style="223" customWidth="1"/>
    <col min="3132" max="3132" width="1.1015625" style="223" customWidth="1"/>
    <col min="3133" max="3328" width="9.62890625" style="223"/>
    <col min="3329" max="3329" width="22.20703125" style="223" customWidth="1"/>
    <col min="3330" max="3330" width="12.47265625" style="223" customWidth="1"/>
    <col min="3331" max="3347" width="0" style="223" hidden="1" customWidth="1"/>
    <col min="3348" max="3348" width="39.9453125" style="223" customWidth="1"/>
    <col min="3349" max="3349" width="62.3671875" style="223" customWidth="1"/>
    <col min="3350" max="3350" width="25.3125" style="223" customWidth="1"/>
    <col min="3351" max="3351" width="12.05078125" style="223" customWidth="1"/>
    <col min="3352" max="3352" width="24.3671875" style="223" customWidth="1"/>
    <col min="3353" max="3355" width="12.05078125" style="223" customWidth="1"/>
    <col min="3356" max="3356" width="15.83984375" style="223" customWidth="1"/>
    <col min="3357" max="3357" width="11.5234375" style="223" customWidth="1"/>
    <col min="3358" max="3358" width="0" style="223" hidden="1" customWidth="1"/>
    <col min="3359" max="3359" width="18.5234375" style="223" customWidth="1"/>
    <col min="3360" max="3360" width="21.26171875" style="223" customWidth="1"/>
    <col min="3361" max="3361" width="16.3671875" style="223" customWidth="1"/>
    <col min="3362" max="3362" width="15" style="223" customWidth="1"/>
    <col min="3363" max="3363" width="10.15625" style="223" customWidth="1"/>
    <col min="3364" max="3364" width="16.5234375" style="223" customWidth="1"/>
    <col min="3365" max="3365" width="16.1015625" style="223" customWidth="1"/>
    <col min="3366" max="3367" width="12.83984375" style="223" customWidth="1"/>
    <col min="3368" max="3368" width="14.89453125" style="223" customWidth="1"/>
    <col min="3369" max="3369" width="18" style="223" customWidth="1"/>
    <col min="3370" max="3370" width="10.15625" style="223" customWidth="1"/>
    <col min="3371" max="3371" width="11.20703125" style="223" customWidth="1"/>
    <col min="3372" max="3377" width="10.15625" style="223" customWidth="1"/>
    <col min="3378" max="3378" width="19.20703125" style="223" customWidth="1"/>
    <col min="3379" max="3379" width="15" style="223" customWidth="1"/>
    <col min="3380" max="3380" width="15.3125" style="223" customWidth="1"/>
    <col min="3381" max="3381" width="13.5234375" style="223" customWidth="1"/>
    <col min="3382" max="3382" width="18.7890625" style="223" customWidth="1"/>
    <col min="3383" max="3383" width="15" style="223" customWidth="1"/>
    <col min="3384" max="3384" width="14.20703125" style="223" customWidth="1"/>
    <col min="3385" max="3385" width="11.1015625" style="223" customWidth="1"/>
    <col min="3386" max="3386" width="7.83984375" style="223" customWidth="1"/>
    <col min="3387" max="3387" width="9.62890625" style="223" customWidth="1"/>
    <col min="3388" max="3388" width="1.1015625" style="223" customWidth="1"/>
    <col min="3389" max="3584" width="9.62890625" style="223"/>
    <col min="3585" max="3585" width="22.20703125" style="223" customWidth="1"/>
    <col min="3586" max="3586" width="12.47265625" style="223" customWidth="1"/>
    <col min="3587" max="3603" width="0" style="223" hidden="1" customWidth="1"/>
    <col min="3604" max="3604" width="39.9453125" style="223" customWidth="1"/>
    <col min="3605" max="3605" width="62.3671875" style="223" customWidth="1"/>
    <col min="3606" max="3606" width="25.3125" style="223" customWidth="1"/>
    <col min="3607" max="3607" width="12.05078125" style="223" customWidth="1"/>
    <col min="3608" max="3608" width="24.3671875" style="223" customWidth="1"/>
    <col min="3609" max="3611" width="12.05078125" style="223" customWidth="1"/>
    <col min="3612" max="3612" width="15.83984375" style="223" customWidth="1"/>
    <col min="3613" max="3613" width="11.5234375" style="223" customWidth="1"/>
    <col min="3614" max="3614" width="0" style="223" hidden="1" customWidth="1"/>
    <col min="3615" max="3615" width="18.5234375" style="223" customWidth="1"/>
    <col min="3616" max="3616" width="21.26171875" style="223" customWidth="1"/>
    <col min="3617" max="3617" width="16.3671875" style="223" customWidth="1"/>
    <col min="3618" max="3618" width="15" style="223" customWidth="1"/>
    <col min="3619" max="3619" width="10.15625" style="223" customWidth="1"/>
    <col min="3620" max="3620" width="16.5234375" style="223" customWidth="1"/>
    <col min="3621" max="3621" width="16.1015625" style="223" customWidth="1"/>
    <col min="3622" max="3623" width="12.83984375" style="223" customWidth="1"/>
    <col min="3624" max="3624" width="14.89453125" style="223" customWidth="1"/>
    <col min="3625" max="3625" width="18" style="223" customWidth="1"/>
    <col min="3626" max="3626" width="10.15625" style="223" customWidth="1"/>
    <col min="3627" max="3627" width="11.20703125" style="223" customWidth="1"/>
    <col min="3628" max="3633" width="10.15625" style="223" customWidth="1"/>
    <col min="3634" max="3634" width="19.20703125" style="223" customWidth="1"/>
    <col min="3635" max="3635" width="15" style="223" customWidth="1"/>
    <col min="3636" max="3636" width="15.3125" style="223" customWidth="1"/>
    <col min="3637" max="3637" width="13.5234375" style="223" customWidth="1"/>
    <col min="3638" max="3638" width="18.7890625" style="223" customWidth="1"/>
    <col min="3639" max="3639" width="15" style="223" customWidth="1"/>
    <col min="3640" max="3640" width="14.20703125" style="223" customWidth="1"/>
    <col min="3641" max="3641" width="11.1015625" style="223" customWidth="1"/>
    <col min="3642" max="3642" width="7.83984375" style="223" customWidth="1"/>
    <col min="3643" max="3643" width="9.62890625" style="223" customWidth="1"/>
    <col min="3644" max="3644" width="1.1015625" style="223" customWidth="1"/>
    <col min="3645" max="3840" width="9.62890625" style="223"/>
    <col min="3841" max="3841" width="22.20703125" style="223" customWidth="1"/>
    <col min="3842" max="3842" width="12.47265625" style="223" customWidth="1"/>
    <col min="3843" max="3859" width="0" style="223" hidden="1" customWidth="1"/>
    <col min="3860" max="3860" width="39.9453125" style="223" customWidth="1"/>
    <col min="3861" max="3861" width="62.3671875" style="223" customWidth="1"/>
    <col min="3862" max="3862" width="25.3125" style="223" customWidth="1"/>
    <col min="3863" max="3863" width="12.05078125" style="223" customWidth="1"/>
    <col min="3864" max="3864" width="24.3671875" style="223" customWidth="1"/>
    <col min="3865" max="3867" width="12.05078125" style="223" customWidth="1"/>
    <col min="3868" max="3868" width="15.83984375" style="223" customWidth="1"/>
    <col min="3869" max="3869" width="11.5234375" style="223" customWidth="1"/>
    <col min="3870" max="3870" width="0" style="223" hidden="1" customWidth="1"/>
    <col min="3871" max="3871" width="18.5234375" style="223" customWidth="1"/>
    <col min="3872" max="3872" width="21.26171875" style="223" customWidth="1"/>
    <col min="3873" max="3873" width="16.3671875" style="223" customWidth="1"/>
    <col min="3874" max="3874" width="15" style="223" customWidth="1"/>
    <col min="3875" max="3875" width="10.15625" style="223" customWidth="1"/>
    <col min="3876" max="3876" width="16.5234375" style="223" customWidth="1"/>
    <col min="3877" max="3877" width="16.1015625" style="223" customWidth="1"/>
    <col min="3878" max="3879" width="12.83984375" style="223" customWidth="1"/>
    <col min="3880" max="3880" width="14.89453125" style="223" customWidth="1"/>
    <col min="3881" max="3881" width="18" style="223" customWidth="1"/>
    <col min="3882" max="3882" width="10.15625" style="223" customWidth="1"/>
    <col min="3883" max="3883" width="11.20703125" style="223" customWidth="1"/>
    <col min="3884" max="3889" width="10.15625" style="223" customWidth="1"/>
    <col min="3890" max="3890" width="19.20703125" style="223" customWidth="1"/>
    <col min="3891" max="3891" width="15" style="223" customWidth="1"/>
    <col min="3892" max="3892" width="15.3125" style="223" customWidth="1"/>
    <col min="3893" max="3893" width="13.5234375" style="223" customWidth="1"/>
    <col min="3894" max="3894" width="18.7890625" style="223" customWidth="1"/>
    <col min="3895" max="3895" width="15" style="223" customWidth="1"/>
    <col min="3896" max="3896" width="14.20703125" style="223" customWidth="1"/>
    <col min="3897" max="3897" width="11.1015625" style="223" customWidth="1"/>
    <col min="3898" max="3898" width="7.83984375" style="223" customWidth="1"/>
    <col min="3899" max="3899" width="9.62890625" style="223" customWidth="1"/>
    <col min="3900" max="3900" width="1.1015625" style="223" customWidth="1"/>
    <col min="3901" max="4096" width="9.62890625" style="223"/>
    <col min="4097" max="4097" width="22.20703125" style="223" customWidth="1"/>
    <col min="4098" max="4098" width="12.47265625" style="223" customWidth="1"/>
    <col min="4099" max="4115" width="0" style="223" hidden="1" customWidth="1"/>
    <col min="4116" max="4116" width="39.9453125" style="223" customWidth="1"/>
    <col min="4117" max="4117" width="62.3671875" style="223" customWidth="1"/>
    <col min="4118" max="4118" width="25.3125" style="223" customWidth="1"/>
    <col min="4119" max="4119" width="12.05078125" style="223" customWidth="1"/>
    <col min="4120" max="4120" width="24.3671875" style="223" customWidth="1"/>
    <col min="4121" max="4123" width="12.05078125" style="223" customWidth="1"/>
    <col min="4124" max="4124" width="15.83984375" style="223" customWidth="1"/>
    <col min="4125" max="4125" width="11.5234375" style="223" customWidth="1"/>
    <col min="4126" max="4126" width="0" style="223" hidden="1" customWidth="1"/>
    <col min="4127" max="4127" width="18.5234375" style="223" customWidth="1"/>
    <col min="4128" max="4128" width="21.26171875" style="223" customWidth="1"/>
    <col min="4129" max="4129" width="16.3671875" style="223" customWidth="1"/>
    <col min="4130" max="4130" width="15" style="223" customWidth="1"/>
    <col min="4131" max="4131" width="10.15625" style="223" customWidth="1"/>
    <col min="4132" max="4132" width="16.5234375" style="223" customWidth="1"/>
    <col min="4133" max="4133" width="16.1015625" style="223" customWidth="1"/>
    <col min="4134" max="4135" width="12.83984375" style="223" customWidth="1"/>
    <col min="4136" max="4136" width="14.89453125" style="223" customWidth="1"/>
    <col min="4137" max="4137" width="18" style="223" customWidth="1"/>
    <col min="4138" max="4138" width="10.15625" style="223" customWidth="1"/>
    <col min="4139" max="4139" width="11.20703125" style="223" customWidth="1"/>
    <col min="4140" max="4145" width="10.15625" style="223" customWidth="1"/>
    <col min="4146" max="4146" width="19.20703125" style="223" customWidth="1"/>
    <col min="4147" max="4147" width="15" style="223" customWidth="1"/>
    <col min="4148" max="4148" width="15.3125" style="223" customWidth="1"/>
    <col min="4149" max="4149" width="13.5234375" style="223" customWidth="1"/>
    <col min="4150" max="4150" width="18.7890625" style="223" customWidth="1"/>
    <col min="4151" max="4151" width="15" style="223" customWidth="1"/>
    <col min="4152" max="4152" width="14.20703125" style="223" customWidth="1"/>
    <col min="4153" max="4153" width="11.1015625" style="223" customWidth="1"/>
    <col min="4154" max="4154" width="7.83984375" style="223" customWidth="1"/>
    <col min="4155" max="4155" width="9.62890625" style="223" customWidth="1"/>
    <col min="4156" max="4156" width="1.1015625" style="223" customWidth="1"/>
    <col min="4157" max="4352" width="9.62890625" style="223"/>
    <col min="4353" max="4353" width="22.20703125" style="223" customWidth="1"/>
    <col min="4354" max="4354" width="12.47265625" style="223" customWidth="1"/>
    <col min="4355" max="4371" width="0" style="223" hidden="1" customWidth="1"/>
    <col min="4372" max="4372" width="39.9453125" style="223" customWidth="1"/>
    <col min="4373" max="4373" width="62.3671875" style="223" customWidth="1"/>
    <col min="4374" max="4374" width="25.3125" style="223" customWidth="1"/>
    <col min="4375" max="4375" width="12.05078125" style="223" customWidth="1"/>
    <col min="4376" max="4376" width="24.3671875" style="223" customWidth="1"/>
    <col min="4377" max="4379" width="12.05078125" style="223" customWidth="1"/>
    <col min="4380" max="4380" width="15.83984375" style="223" customWidth="1"/>
    <col min="4381" max="4381" width="11.5234375" style="223" customWidth="1"/>
    <col min="4382" max="4382" width="0" style="223" hidden="1" customWidth="1"/>
    <col min="4383" max="4383" width="18.5234375" style="223" customWidth="1"/>
    <col min="4384" max="4384" width="21.26171875" style="223" customWidth="1"/>
    <col min="4385" max="4385" width="16.3671875" style="223" customWidth="1"/>
    <col min="4386" max="4386" width="15" style="223" customWidth="1"/>
    <col min="4387" max="4387" width="10.15625" style="223" customWidth="1"/>
    <col min="4388" max="4388" width="16.5234375" style="223" customWidth="1"/>
    <col min="4389" max="4389" width="16.1015625" style="223" customWidth="1"/>
    <col min="4390" max="4391" width="12.83984375" style="223" customWidth="1"/>
    <col min="4392" max="4392" width="14.89453125" style="223" customWidth="1"/>
    <col min="4393" max="4393" width="18" style="223" customWidth="1"/>
    <col min="4394" max="4394" width="10.15625" style="223" customWidth="1"/>
    <col min="4395" max="4395" width="11.20703125" style="223" customWidth="1"/>
    <col min="4396" max="4401" width="10.15625" style="223" customWidth="1"/>
    <col min="4402" max="4402" width="19.20703125" style="223" customWidth="1"/>
    <col min="4403" max="4403" width="15" style="223" customWidth="1"/>
    <col min="4404" max="4404" width="15.3125" style="223" customWidth="1"/>
    <col min="4405" max="4405" width="13.5234375" style="223" customWidth="1"/>
    <col min="4406" max="4406" width="18.7890625" style="223" customWidth="1"/>
    <col min="4407" max="4407" width="15" style="223" customWidth="1"/>
    <col min="4408" max="4408" width="14.20703125" style="223" customWidth="1"/>
    <col min="4409" max="4409" width="11.1015625" style="223" customWidth="1"/>
    <col min="4410" max="4410" width="7.83984375" style="223" customWidth="1"/>
    <col min="4411" max="4411" width="9.62890625" style="223" customWidth="1"/>
    <col min="4412" max="4412" width="1.1015625" style="223" customWidth="1"/>
    <col min="4413" max="4608" width="9.62890625" style="223"/>
    <col min="4609" max="4609" width="22.20703125" style="223" customWidth="1"/>
    <col min="4610" max="4610" width="12.47265625" style="223" customWidth="1"/>
    <col min="4611" max="4627" width="0" style="223" hidden="1" customWidth="1"/>
    <col min="4628" max="4628" width="39.9453125" style="223" customWidth="1"/>
    <col min="4629" max="4629" width="62.3671875" style="223" customWidth="1"/>
    <col min="4630" max="4630" width="25.3125" style="223" customWidth="1"/>
    <col min="4631" max="4631" width="12.05078125" style="223" customWidth="1"/>
    <col min="4632" max="4632" width="24.3671875" style="223" customWidth="1"/>
    <col min="4633" max="4635" width="12.05078125" style="223" customWidth="1"/>
    <col min="4636" max="4636" width="15.83984375" style="223" customWidth="1"/>
    <col min="4637" max="4637" width="11.5234375" style="223" customWidth="1"/>
    <col min="4638" max="4638" width="0" style="223" hidden="1" customWidth="1"/>
    <col min="4639" max="4639" width="18.5234375" style="223" customWidth="1"/>
    <col min="4640" max="4640" width="21.26171875" style="223" customWidth="1"/>
    <col min="4641" max="4641" width="16.3671875" style="223" customWidth="1"/>
    <col min="4642" max="4642" width="15" style="223" customWidth="1"/>
    <col min="4643" max="4643" width="10.15625" style="223" customWidth="1"/>
    <col min="4644" max="4644" width="16.5234375" style="223" customWidth="1"/>
    <col min="4645" max="4645" width="16.1015625" style="223" customWidth="1"/>
    <col min="4646" max="4647" width="12.83984375" style="223" customWidth="1"/>
    <col min="4648" max="4648" width="14.89453125" style="223" customWidth="1"/>
    <col min="4649" max="4649" width="18" style="223" customWidth="1"/>
    <col min="4650" max="4650" width="10.15625" style="223" customWidth="1"/>
    <col min="4651" max="4651" width="11.20703125" style="223" customWidth="1"/>
    <col min="4652" max="4657" width="10.15625" style="223" customWidth="1"/>
    <col min="4658" max="4658" width="19.20703125" style="223" customWidth="1"/>
    <col min="4659" max="4659" width="15" style="223" customWidth="1"/>
    <col min="4660" max="4660" width="15.3125" style="223" customWidth="1"/>
    <col min="4661" max="4661" width="13.5234375" style="223" customWidth="1"/>
    <col min="4662" max="4662" width="18.7890625" style="223" customWidth="1"/>
    <col min="4663" max="4663" width="15" style="223" customWidth="1"/>
    <col min="4664" max="4664" width="14.20703125" style="223" customWidth="1"/>
    <col min="4665" max="4665" width="11.1015625" style="223" customWidth="1"/>
    <col min="4666" max="4666" width="7.83984375" style="223" customWidth="1"/>
    <col min="4667" max="4667" width="9.62890625" style="223" customWidth="1"/>
    <col min="4668" max="4668" width="1.1015625" style="223" customWidth="1"/>
    <col min="4669" max="4864" width="9.62890625" style="223"/>
    <col min="4865" max="4865" width="22.20703125" style="223" customWidth="1"/>
    <col min="4866" max="4866" width="12.47265625" style="223" customWidth="1"/>
    <col min="4867" max="4883" width="0" style="223" hidden="1" customWidth="1"/>
    <col min="4884" max="4884" width="39.9453125" style="223" customWidth="1"/>
    <col min="4885" max="4885" width="62.3671875" style="223" customWidth="1"/>
    <col min="4886" max="4886" width="25.3125" style="223" customWidth="1"/>
    <col min="4887" max="4887" width="12.05078125" style="223" customWidth="1"/>
    <col min="4888" max="4888" width="24.3671875" style="223" customWidth="1"/>
    <col min="4889" max="4891" width="12.05078125" style="223" customWidth="1"/>
    <col min="4892" max="4892" width="15.83984375" style="223" customWidth="1"/>
    <col min="4893" max="4893" width="11.5234375" style="223" customWidth="1"/>
    <col min="4894" max="4894" width="0" style="223" hidden="1" customWidth="1"/>
    <col min="4895" max="4895" width="18.5234375" style="223" customWidth="1"/>
    <col min="4896" max="4896" width="21.26171875" style="223" customWidth="1"/>
    <col min="4897" max="4897" width="16.3671875" style="223" customWidth="1"/>
    <col min="4898" max="4898" width="15" style="223" customWidth="1"/>
    <col min="4899" max="4899" width="10.15625" style="223" customWidth="1"/>
    <col min="4900" max="4900" width="16.5234375" style="223" customWidth="1"/>
    <col min="4901" max="4901" width="16.1015625" style="223" customWidth="1"/>
    <col min="4902" max="4903" width="12.83984375" style="223" customWidth="1"/>
    <col min="4904" max="4904" width="14.89453125" style="223" customWidth="1"/>
    <col min="4905" max="4905" width="18" style="223" customWidth="1"/>
    <col min="4906" max="4906" width="10.15625" style="223" customWidth="1"/>
    <col min="4907" max="4907" width="11.20703125" style="223" customWidth="1"/>
    <col min="4908" max="4913" width="10.15625" style="223" customWidth="1"/>
    <col min="4914" max="4914" width="19.20703125" style="223" customWidth="1"/>
    <col min="4915" max="4915" width="15" style="223" customWidth="1"/>
    <col min="4916" max="4916" width="15.3125" style="223" customWidth="1"/>
    <col min="4917" max="4917" width="13.5234375" style="223" customWidth="1"/>
    <col min="4918" max="4918" width="18.7890625" style="223" customWidth="1"/>
    <col min="4919" max="4919" width="15" style="223" customWidth="1"/>
    <col min="4920" max="4920" width="14.20703125" style="223" customWidth="1"/>
    <col min="4921" max="4921" width="11.1015625" style="223" customWidth="1"/>
    <col min="4922" max="4922" width="7.83984375" style="223" customWidth="1"/>
    <col min="4923" max="4923" width="9.62890625" style="223" customWidth="1"/>
    <col min="4924" max="4924" width="1.1015625" style="223" customWidth="1"/>
    <col min="4925" max="5120" width="9.62890625" style="223"/>
    <col min="5121" max="5121" width="22.20703125" style="223" customWidth="1"/>
    <col min="5122" max="5122" width="12.47265625" style="223" customWidth="1"/>
    <col min="5123" max="5139" width="0" style="223" hidden="1" customWidth="1"/>
    <col min="5140" max="5140" width="39.9453125" style="223" customWidth="1"/>
    <col min="5141" max="5141" width="62.3671875" style="223" customWidth="1"/>
    <col min="5142" max="5142" width="25.3125" style="223" customWidth="1"/>
    <col min="5143" max="5143" width="12.05078125" style="223" customWidth="1"/>
    <col min="5144" max="5144" width="24.3671875" style="223" customWidth="1"/>
    <col min="5145" max="5147" width="12.05078125" style="223" customWidth="1"/>
    <col min="5148" max="5148" width="15.83984375" style="223" customWidth="1"/>
    <col min="5149" max="5149" width="11.5234375" style="223" customWidth="1"/>
    <col min="5150" max="5150" width="0" style="223" hidden="1" customWidth="1"/>
    <col min="5151" max="5151" width="18.5234375" style="223" customWidth="1"/>
    <col min="5152" max="5152" width="21.26171875" style="223" customWidth="1"/>
    <col min="5153" max="5153" width="16.3671875" style="223" customWidth="1"/>
    <col min="5154" max="5154" width="15" style="223" customWidth="1"/>
    <col min="5155" max="5155" width="10.15625" style="223" customWidth="1"/>
    <col min="5156" max="5156" width="16.5234375" style="223" customWidth="1"/>
    <col min="5157" max="5157" width="16.1015625" style="223" customWidth="1"/>
    <col min="5158" max="5159" width="12.83984375" style="223" customWidth="1"/>
    <col min="5160" max="5160" width="14.89453125" style="223" customWidth="1"/>
    <col min="5161" max="5161" width="18" style="223" customWidth="1"/>
    <col min="5162" max="5162" width="10.15625" style="223" customWidth="1"/>
    <col min="5163" max="5163" width="11.20703125" style="223" customWidth="1"/>
    <col min="5164" max="5169" width="10.15625" style="223" customWidth="1"/>
    <col min="5170" max="5170" width="19.20703125" style="223" customWidth="1"/>
    <col min="5171" max="5171" width="15" style="223" customWidth="1"/>
    <col min="5172" max="5172" width="15.3125" style="223" customWidth="1"/>
    <col min="5173" max="5173" width="13.5234375" style="223" customWidth="1"/>
    <col min="5174" max="5174" width="18.7890625" style="223" customWidth="1"/>
    <col min="5175" max="5175" width="15" style="223" customWidth="1"/>
    <col min="5176" max="5176" width="14.20703125" style="223" customWidth="1"/>
    <col min="5177" max="5177" width="11.1015625" style="223" customWidth="1"/>
    <col min="5178" max="5178" width="7.83984375" style="223" customWidth="1"/>
    <col min="5179" max="5179" width="9.62890625" style="223" customWidth="1"/>
    <col min="5180" max="5180" width="1.1015625" style="223" customWidth="1"/>
    <col min="5181" max="5376" width="9.62890625" style="223"/>
    <col min="5377" max="5377" width="22.20703125" style="223" customWidth="1"/>
    <col min="5378" max="5378" width="12.47265625" style="223" customWidth="1"/>
    <col min="5379" max="5395" width="0" style="223" hidden="1" customWidth="1"/>
    <col min="5396" max="5396" width="39.9453125" style="223" customWidth="1"/>
    <col min="5397" max="5397" width="62.3671875" style="223" customWidth="1"/>
    <col min="5398" max="5398" width="25.3125" style="223" customWidth="1"/>
    <col min="5399" max="5399" width="12.05078125" style="223" customWidth="1"/>
    <col min="5400" max="5400" width="24.3671875" style="223" customWidth="1"/>
    <col min="5401" max="5403" width="12.05078125" style="223" customWidth="1"/>
    <col min="5404" max="5404" width="15.83984375" style="223" customWidth="1"/>
    <col min="5405" max="5405" width="11.5234375" style="223" customWidth="1"/>
    <col min="5406" max="5406" width="0" style="223" hidden="1" customWidth="1"/>
    <col min="5407" max="5407" width="18.5234375" style="223" customWidth="1"/>
    <col min="5408" max="5408" width="21.26171875" style="223" customWidth="1"/>
    <col min="5409" max="5409" width="16.3671875" style="223" customWidth="1"/>
    <col min="5410" max="5410" width="15" style="223" customWidth="1"/>
    <col min="5411" max="5411" width="10.15625" style="223" customWidth="1"/>
    <col min="5412" max="5412" width="16.5234375" style="223" customWidth="1"/>
    <col min="5413" max="5413" width="16.1015625" style="223" customWidth="1"/>
    <col min="5414" max="5415" width="12.83984375" style="223" customWidth="1"/>
    <col min="5416" max="5416" width="14.89453125" style="223" customWidth="1"/>
    <col min="5417" max="5417" width="18" style="223" customWidth="1"/>
    <col min="5418" max="5418" width="10.15625" style="223" customWidth="1"/>
    <col min="5419" max="5419" width="11.20703125" style="223" customWidth="1"/>
    <col min="5420" max="5425" width="10.15625" style="223" customWidth="1"/>
    <col min="5426" max="5426" width="19.20703125" style="223" customWidth="1"/>
    <col min="5427" max="5427" width="15" style="223" customWidth="1"/>
    <col min="5428" max="5428" width="15.3125" style="223" customWidth="1"/>
    <col min="5429" max="5429" width="13.5234375" style="223" customWidth="1"/>
    <col min="5430" max="5430" width="18.7890625" style="223" customWidth="1"/>
    <col min="5431" max="5431" width="15" style="223" customWidth="1"/>
    <col min="5432" max="5432" width="14.20703125" style="223" customWidth="1"/>
    <col min="5433" max="5433" width="11.1015625" style="223" customWidth="1"/>
    <col min="5434" max="5434" width="7.83984375" style="223" customWidth="1"/>
    <col min="5435" max="5435" width="9.62890625" style="223" customWidth="1"/>
    <col min="5436" max="5436" width="1.1015625" style="223" customWidth="1"/>
    <col min="5437" max="5632" width="9.62890625" style="223"/>
    <col min="5633" max="5633" width="22.20703125" style="223" customWidth="1"/>
    <col min="5634" max="5634" width="12.47265625" style="223" customWidth="1"/>
    <col min="5635" max="5651" width="0" style="223" hidden="1" customWidth="1"/>
    <col min="5652" max="5652" width="39.9453125" style="223" customWidth="1"/>
    <col min="5653" max="5653" width="62.3671875" style="223" customWidth="1"/>
    <col min="5654" max="5654" width="25.3125" style="223" customWidth="1"/>
    <col min="5655" max="5655" width="12.05078125" style="223" customWidth="1"/>
    <col min="5656" max="5656" width="24.3671875" style="223" customWidth="1"/>
    <col min="5657" max="5659" width="12.05078125" style="223" customWidth="1"/>
    <col min="5660" max="5660" width="15.83984375" style="223" customWidth="1"/>
    <col min="5661" max="5661" width="11.5234375" style="223" customWidth="1"/>
    <col min="5662" max="5662" width="0" style="223" hidden="1" customWidth="1"/>
    <col min="5663" max="5663" width="18.5234375" style="223" customWidth="1"/>
    <col min="5664" max="5664" width="21.26171875" style="223" customWidth="1"/>
    <col min="5665" max="5665" width="16.3671875" style="223" customWidth="1"/>
    <col min="5666" max="5666" width="15" style="223" customWidth="1"/>
    <col min="5667" max="5667" width="10.15625" style="223" customWidth="1"/>
    <col min="5668" max="5668" width="16.5234375" style="223" customWidth="1"/>
    <col min="5669" max="5669" width="16.1015625" style="223" customWidth="1"/>
    <col min="5670" max="5671" width="12.83984375" style="223" customWidth="1"/>
    <col min="5672" max="5672" width="14.89453125" style="223" customWidth="1"/>
    <col min="5673" max="5673" width="18" style="223" customWidth="1"/>
    <col min="5674" max="5674" width="10.15625" style="223" customWidth="1"/>
    <col min="5675" max="5675" width="11.20703125" style="223" customWidth="1"/>
    <col min="5676" max="5681" width="10.15625" style="223" customWidth="1"/>
    <col min="5682" max="5682" width="19.20703125" style="223" customWidth="1"/>
    <col min="5683" max="5683" width="15" style="223" customWidth="1"/>
    <col min="5684" max="5684" width="15.3125" style="223" customWidth="1"/>
    <col min="5685" max="5685" width="13.5234375" style="223" customWidth="1"/>
    <col min="5686" max="5686" width="18.7890625" style="223" customWidth="1"/>
    <col min="5687" max="5687" width="15" style="223" customWidth="1"/>
    <col min="5688" max="5688" width="14.20703125" style="223" customWidth="1"/>
    <col min="5689" max="5689" width="11.1015625" style="223" customWidth="1"/>
    <col min="5690" max="5690" width="7.83984375" style="223" customWidth="1"/>
    <col min="5691" max="5691" width="9.62890625" style="223" customWidth="1"/>
    <col min="5692" max="5692" width="1.1015625" style="223" customWidth="1"/>
    <col min="5693" max="5888" width="9.62890625" style="223"/>
    <col min="5889" max="5889" width="22.20703125" style="223" customWidth="1"/>
    <col min="5890" max="5890" width="12.47265625" style="223" customWidth="1"/>
    <col min="5891" max="5907" width="0" style="223" hidden="1" customWidth="1"/>
    <col min="5908" max="5908" width="39.9453125" style="223" customWidth="1"/>
    <col min="5909" max="5909" width="62.3671875" style="223" customWidth="1"/>
    <col min="5910" max="5910" width="25.3125" style="223" customWidth="1"/>
    <col min="5911" max="5911" width="12.05078125" style="223" customWidth="1"/>
    <col min="5912" max="5912" width="24.3671875" style="223" customWidth="1"/>
    <col min="5913" max="5915" width="12.05078125" style="223" customWidth="1"/>
    <col min="5916" max="5916" width="15.83984375" style="223" customWidth="1"/>
    <col min="5917" max="5917" width="11.5234375" style="223" customWidth="1"/>
    <col min="5918" max="5918" width="0" style="223" hidden="1" customWidth="1"/>
    <col min="5919" max="5919" width="18.5234375" style="223" customWidth="1"/>
    <col min="5920" max="5920" width="21.26171875" style="223" customWidth="1"/>
    <col min="5921" max="5921" width="16.3671875" style="223" customWidth="1"/>
    <col min="5922" max="5922" width="15" style="223" customWidth="1"/>
    <col min="5923" max="5923" width="10.15625" style="223" customWidth="1"/>
    <col min="5924" max="5924" width="16.5234375" style="223" customWidth="1"/>
    <col min="5925" max="5925" width="16.1015625" style="223" customWidth="1"/>
    <col min="5926" max="5927" width="12.83984375" style="223" customWidth="1"/>
    <col min="5928" max="5928" width="14.89453125" style="223" customWidth="1"/>
    <col min="5929" max="5929" width="18" style="223" customWidth="1"/>
    <col min="5930" max="5930" width="10.15625" style="223" customWidth="1"/>
    <col min="5931" max="5931" width="11.20703125" style="223" customWidth="1"/>
    <col min="5932" max="5937" width="10.15625" style="223" customWidth="1"/>
    <col min="5938" max="5938" width="19.20703125" style="223" customWidth="1"/>
    <col min="5939" max="5939" width="15" style="223" customWidth="1"/>
    <col min="5940" max="5940" width="15.3125" style="223" customWidth="1"/>
    <col min="5941" max="5941" width="13.5234375" style="223" customWidth="1"/>
    <col min="5942" max="5942" width="18.7890625" style="223" customWidth="1"/>
    <col min="5943" max="5943" width="15" style="223" customWidth="1"/>
    <col min="5944" max="5944" width="14.20703125" style="223" customWidth="1"/>
    <col min="5945" max="5945" width="11.1015625" style="223" customWidth="1"/>
    <col min="5946" max="5946" width="7.83984375" style="223" customWidth="1"/>
    <col min="5947" max="5947" width="9.62890625" style="223" customWidth="1"/>
    <col min="5948" max="5948" width="1.1015625" style="223" customWidth="1"/>
    <col min="5949" max="6144" width="9.62890625" style="223"/>
    <col min="6145" max="6145" width="22.20703125" style="223" customWidth="1"/>
    <col min="6146" max="6146" width="12.47265625" style="223" customWidth="1"/>
    <col min="6147" max="6163" width="0" style="223" hidden="1" customWidth="1"/>
    <col min="6164" max="6164" width="39.9453125" style="223" customWidth="1"/>
    <col min="6165" max="6165" width="62.3671875" style="223" customWidth="1"/>
    <col min="6166" max="6166" width="25.3125" style="223" customWidth="1"/>
    <col min="6167" max="6167" width="12.05078125" style="223" customWidth="1"/>
    <col min="6168" max="6168" width="24.3671875" style="223" customWidth="1"/>
    <col min="6169" max="6171" width="12.05078125" style="223" customWidth="1"/>
    <col min="6172" max="6172" width="15.83984375" style="223" customWidth="1"/>
    <col min="6173" max="6173" width="11.5234375" style="223" customWidth="1"/>
    <col min="6174" max="6174" width="0" style="223" hidden="1" customWidth="1"/>
    <col min="6175" max="6175" width="18.5234375" style="223" customWidth="1"/>
    <col min="6176" max="6176" width="21.26171875" style="223" customWidth="1"/>
    <col min="6177" max="6177" width="16.3671875" style="223" customWidth="1"/>
    <col min="6178" max="6178" width="15" style="223" customWidth="1"/>
    <col min="6179" max="6179" width="10.15625" style="223" customWidth="1"/>
    <col min="6180" max="6180" width="16.5234375" style="223" customWidth="1"/>
    <col min="6181" max="6181" width="16.1015625" style="223" customWidth="1"/>
    <col min="6182" max="6183" width="12.83984375" style="223" customWidth="1"/>
    <col min="6184" max="6184" width="14.89453125" style="223" customWidth="1"/>
    <col min="6185" max="6185" width="18" style="223" customWidth="1"/>
    <col min="6186" max="6186" width="10.15625" style="223" customWidth="1"/>
    <col min="6187" max="6187" width="11.20703125" style="223" customWidth="1"/>
    <col min="6188" max="6193" width="10.15625" style="223" customWidth="1"/>
    <col min="6194" max="6194" width="19.20703125" style="223" customWidth="1"/>
    <col min="6195" max="6195" width="15" style="223" customWidth="1"/>
    <col min="6196" max="6196" width="15.3125" style="223" customWidth="1"/>
    <col min="6197" max="6197" width="13.5234375" style="223" customWidth="1"/>
    <col min="6198" max="6198" width="18.7890625" style="223" customWidth="1"/>
    <col min="6199" max="6199" width="15" style="223" customWidth="1"/>
    <col min="6200" max="6200" width="14.20703125" style="223" customWidth="1"/>
    <col min="6201" max="6201" width="11.1015625" style="223" customWidth="1"/>
    <col min="6202" max="6202" width="7.83984375" style="223" customWidth="1"/>
    <col min="6203" max="6203" width="9.62890625" style="223" customWidth="1"/>
    <col min="6204" max="6204" width="1.1015625" style="223" customWidth="1"/>
    <col min="6205" max="6400" width="9.62890625" style="223"/>
    <col min="6401" max="6401" width="22.20703125" style="223" customWidth="1"/>
    <col min="6402" max="6402" width="12.47265625" style="223" customWidth="1"/>
    <col min="6403" max="6419" width="0" style="223" hidden="1" customWidth="1"/>
    <col min="6420" max="6420" width="39.9453125" style="223" customWidth="1"/>
    <col min="6421" max="6421" width="62.3671875" style="223" customWidth="1"/>
    <col min="6422" max="6422" width="25.3125" style="223" customWidth="1"/>
    <col min="6423" max="6423" width="12.05078125" style="223" customWidth="1"/>
    <col min="6424" max="6424" width="24.3671875" style="223" customWidth="1"/>
    <col min="6425" max="6427" width="12.05078125" style="223" customWidth="1"/>
    <col min="6428" max="6428" width="15.83984375" style="223" customWidth="1"/>
    <col min="6429" max="6429" width="11.5234375" style="223" customWidth="1"/>
    <col min="6430" max="6430" width="0" style="223" hidden="1" customWidth="1"/>
    <col min="6431" max="6431" width="18.5234375" style="223" customWidth="1"/>
    <col min="6432" max="6432" width="21.26171875" style="223" customWidth="1"/>
    <col min="6433" max="6433" width="16.3671875" style="223" customWidth="1"/>
    <col min="6434" max="6434" width="15" style="223" customWidth="1"/>
    <col min="6435" max="6435" width="10.15625" style="223" customWidth="1"/>
    <col min="6436" max="6436" width="16.5234375" style="223" customWidth="1"/>
    <col min="6437" max="6437" width="16.1015625" style="223" customWidth="1"/>
    <col min="6438" max="6439" width="12.83984375" style="223" customWidth="1"/>
    <col min="6440" max="6440" width="14.89453125" style="223" customWidth="1"/>
    <col min="6441" max="6441" width="18" style="223" customWidth="1"/>
    <col min="6442" max="6442" width="10.15625" style="223" customWidth="1"/>
    <col min="6443" max="6443" width="11.20703125" style="223" customWidth="1"/>
    <col min="6444" max="6449" width="10.15625" style="223" customWidth="1"/>
    <col min="6450" max="6450" width="19.20703125" style="223" customWidth="1"/>
    <col min="6451" max="6451" width="15" style="223" customWidth="1"/>
    <col min="6452" max="6452" width="15.3125" style="223" customWidth="1"/>
    <col min="6453" max="6453" width="13.5234375" style="223" customWidth="1"/>
    <col min="6454" max="6454" width="18.7890625" style="223" customWidth="1"/>
    <col min="6455" max="6455" width="15" style="223" customWidth="1"/>
    <col min="6456" max="6456" width="14.20703125" style="223" customWidth="1"/>
    <col min="6457" max="6457" width="11.1015625" style="223" customWidth="1"/>
    <col min="6458" max="6458" width="7.83984375" style="223" customWidth="1"/>
    <col min="6459" max="6459" width="9.62890625" style="223" customWidth="1"/>
    <col min="6460" max="6460" width="1.1015625" style="223" customWidth="1"/>
    <col min="6461" max="6656" width="9.62890625" style="223"/>
    <col min="6657" max="6657" width="22.20703125" style="223" customWidth="1"/>
    <col min="6658" max="6658" width="12.47265625" style="223" customWidth="1"/>
    <col min="6659" max="6675" width="0" style="223" hidden="1" customWidth="1"/>
    <col min="6676" max="6676" width="39.9453125" style="223" customWidth="1"/>
    <col min="6677" max="6677" width="62.3671875" style="223" customWidth="1"/>
    <col min="6678" max="6678" width="25.3125" style="223" customWidth="1"/>
    <col min="6679" max="6679" width="12.05078125" style="223" customWidth="1"/>
    <col min="6680" max="6680" width="24.3671875" style="223" customWidth="1"/>
    <col min="6681" max="6683" width="12.05078125" style="223" customWidth="1"/>
    <col min="6684" max="6684" width="15.83984375" style="223" customWidth="1"/>
    <col min="6685" max="6685" width="11.5234375" style="223" customWidth="1"/>
    <col min="6686" max="6686" width="0" style="223" hidden="1" customWidth="1"/>
    <col min="6687" max="6687" width="18.5234375" style="223" customWidth="1"/>
    <col min="6688" max="6688" width="21.26171875" style="223" customWidth="1"/>
    <col min="6689" max="6689" width="16.3671875" style="223" customWidth="1"/>
    <col min="6690" max="6690" width="15" style="223" customWidth="1"/>
    <col min="6691" max="6691" width="10.15625" style="223" customWidth="1"/>
    <col min="6692" max="6692" width="16.5234375" style="223" customWidth="1"/>
    <col min="6693" max="6693" width="16.1015625" style="223" customWidth="1"/>
    <col min="6694" max="6695" width="12.83984375" style="223" customWidth="1"/>
    <col min="6696" max="6696" width="14.89453125" style="223" customWidth="1"/>
    <col min="6697" max="6697" width="18" style="223" customWidth="1"/>
    <col min="6698" max="6698" width="10.15625" style="223" customWidth="1"/>
    <col min="6699" max="6699" width="11.20703125" style="223" customWidth="1"/>
    <col min="6700" max="6705" width="10.15625" style="223" customWidth="1"/>
    <col min="6706" max="6706" width="19.20703125" style="223" customWidth="1"/>
    <col min="6707" max="6707" width="15" style="223" customWidth="1"/>
    <col min="6708" max="6708" width="15.3125" style="223" customWidth="1"/>
    <col min="6709" max="6709" width="13.5234375" style="223" customWidth="1"/>
    <col min="6710" max="6710" width="18.7890625" style="223" customWidth="1"/>
    <col min="6711" max="6711" width="15" style="223" customWidth="1"/>
    <col min="6712" max="6712" width="14.20703125" style="223" customWidth="1"/>
    <col min="6713" max="6713" width="11.1015625" style="223" customWidth="1"/>
    <col min="6714" max="6714" width="7.83984375" style="223" customWidth="1"/>
    <col min="6715" max="6715" width="9.62890625" style="223" customWidth="1"/>
    <col min="6716" max="6716" width="1.1015625" style="223" customWidth="1"/>
    <col min="6717" max="6912" width="9.62890625" style="223"/>
    <col min="6913" max="6913" width="22.20703125" style="223" customWidth="1"/>
    <col min="6914" max="6914" width="12.47265625" style="223" customWidth="1"/>
    <col min="6915" max="6931" width="0" style="223" hidden="1" customWidth="1"/>
    <col min="6932" max="6932" width="39.9453125" style="223" customWidth="1"/>
    <col min="6933" max="6933" width="62.3671875" style="223" customWidth="1"/>
    <col min="6934" max="6934" width="25.3125" style="223" customWidth="1"/>
    <col min="6935" max="6935" width="12.05078125" style="223" customWidth="1"/>
    <col min="6936" max="6936" width="24.3671875" style="223" customWidth="1"/>
    <col min="6937" max="6939" width="12.05078125" style="223" customWidth="1"/>
    <col min="6940" max="6940" width="15.83984375" style="223" customWidth="1"/>
    <col min="6941" max="6941" width="11.5234375" style="223" customWidth="1"/>
    <col min="6942" max="6942" width="0" style="223" hidden="1" customWidth="1"/>
    <col min="6943" max="6943" width="18.5234375" style="223" customWidth="1"/>
    <col min="6944" max="6944" width="21.26171875" style="223" customWidth="1"/>
    <col min="6945" max="6945" width="16.3671875" style="223" customWidth="1"/>
    <col min="6946" max="6946" width="15" style="223" customWidth="1"/>
    <col min="6947" max="6947" width="10.15625" style="223" customWidth="1"/>
    <col min="6948" max="6948" width="16.5234375" style="223" customWidth="1"/>
    <col min="6949" max="6949" width="16.1015625" style="223" customWidth="1"/>
    <col min="6950" max="6951" width="12.83984375" style="223" customWidth="1"/>
    <col min="6952" max="6952" width="14.89453125" style="223" customWidth="1"/>
    <col min="6953" max="6953" width="18" style="223" customWidth="1"/>
    <col min="6954" max="6954" width="10.15625" style="223" customWidth="1"/>
    <col min="6955" max="6955" width="11.20703125" style="223" customWidth="1"/>
    <col min="6956" max="6961" width="10.15625" style="223" customWidth="1"/>
    <col min="6962" max="6962" width="19.20703125" style="223" customWidth="1"/>
    <col min="6963" max="6963" width="15" style="223" customWidth="1"/>
    <col min="6964" max="6964" width="15.3125" style="223" customWidth="1"/>
    <col min="6965" max="6965" width="13.5234375" style="223" customWidth="1"/>
    <col min="6966" max="6966" width="18.7890625" style="223" customWidth="1"/>
    <col min="6967" max="6967" width="15" style="223" customWidth="1"/>
    <col min="6968" max="6968" width="14.20703125" style="223" customWidth="1"/>
    <col min="6969" max="6969" width="11.1015625" style="223" customWidth="1"/>
    <col min="6970" max="6970" width="7.83984375" style="223" customWidth="1"/>
    <col min="6971" max="6971" width="9.62890625" style="223" customWidth="1"/>
    <col min="6972" max="6972" width="1.1015625" style="223" customWidth="1"/>
    <col min="6973" max="7168" width="9.62890625" style="223"/>
    <col min="7169" max="7169" width="22.20703125" style="223" customWidth="1"/>
    <col min="7170" max="7170" width="12.47265625" style="223" customWidth="1"/>
    <col min="7171" max="7187" width="0" style="223" hidden="1" customWidth="1"/>
    <col min="7188" max="7188" width="39.9453125" style="223" customWidth="1"/>
    <col min="7189" max="7189" width="62.3671875" style="223" customWidth="1"/>
    <col min="7190" max="7190" width="25.3125" style="223" customWidth="1"/>
    <col min="7191" max="7191" width="12.05078125" style="223" customWidth="1"/>
    <col min="7192" max="7192" width="24.3671875" style="223" customWidth="1"/>
    <col min="7193" max="7195" width="12.05078125" style="223" customWidth="1"/>
    <col min="7196" max="7196" width="15.83984375" style="223" customWidth="1"/>
    <col min="7197" max="7197" width="11.5234375" style="223" customWidth="1"/>
    <col min="7198" max="7198" width="0" style="223" hidden="1" customWidth="1"/>
    <col min="7199" max="7199" width="18.5234375" style="223" customWidth="1"/>
    <col min="7200" max="7200" width="21.26171875" style="223" customWidth="1"/>
    <col min="7201" max="7201" width="16.3671875" style="223" customWidth="1"/>
    <col min="7202" max="7202" width="15" style="223" customWidth="1"/>
    <col min="7203" max="7203" width="10.15625" style="223" customWidth="1"/>
    <col min="7204" max="7204" width="16.5234375" style="223" customWidth="1"/>
    <col min="7205" max="7205" width="16.1015625" style="223" customWidth="1"/>
    <col min="7206" max="7207" width="12.83984375" style="223" customWidth="1"/>
    <col min="7208" max="7208" width="14.89453125" style="223" customWidth="1"/>
    <col min="7209" max="7209" width="18" style="223" customWidth="1"/>
    <col min="7210" max="7210" width="10.15625" style="223" customWidth="1"/>
    <col min="7211" max="7211" width="11.20703125" style="223" customWidth="1"/>
    <col min="7212" max="7217" width="10.15625" style="223" customWidth="1"/>
    <col min="7218" max="7218" width="19.20703125" style="223" customWidth="1"/>
    <col min="7219" max="7219" width="15" style="223" customWidth="1"/>
    <col min="7220" max="7220" width="15.3125" style="223" customWidth="1"/>
    <col min="7221" max="7221" width="13.5234375" style="223" customWidth="1"/>
    <col min="7222" max="7222" width="18.7890625" style="223" customWidth="1"/>
    <col min="7223" max="7223" width="15" style="223" customWidth="1"/>
    <col min="7224" max="7224" width="14.20703125" style="223" customWidth="1"/>
    <col min="7225" max="7225" width="11.1015625" style="223" customWidth="1"/>
    <col min="7226" max="7226" width="7.83984375" style="223" customWidth="1"/>
    <col min="7227" max="7227" width="9.62890625" style="223" customWidth="1"/>
    <col min="7228" max="7228" width="1.1015625" style="223" customWidth="1"/>
    <col min="7229" max="7424" width="9.62890625" style="223"/>
    <col min="7425" max="7425" width="22.20703125" style="223" customWidth="1"/>
    <col min="7426" max="7426" width="12.47265625" style="223" customWidth="1"/>
    <col min="7427" max="7443" width="0" style="223" hidden="1" customWidth="1"/>
    <col min="7444" max="7444" width="39.9453125" style="223" customWidth="1"/>
    <col min="7445" max="7445" width="62.3671875" style="223" customWidth="1"/>
    <col min="7446" max="7446" width="25.3125" style="223" customWidth="1"/>
    <col min="7447" max="7447" width="12.05078125" style="223" customWidth="1"/>
    <col min="7448" max="7448" width="24.3671875" style="223" customWidth="1"/>
    <col min="7449" max="7451" width="12.05078125" style="223" customWidth="1"/>
    <col min="7452" max="7452" width="15.83984375" style="223" customWidth="1"/>
    <col min="7453" max="7453" width="11.5234375" style="223" customWidth="1"/>
    <col min="7454" max="7454" width="0" style="223" hidden="1" customWidth="1"/>
    <col min="7455" max="7455" width="18.5234375" style="223" customWidth="1"/>
    <col min="7456" max="7456" width="21.26171875" style="223" customWidth="1"/>
    <col min="7457" max="7457" width="16.3671875" style="223" customWidth="1"/>
    <col min="7458" max="7458" width="15" style="223" customWidth="1"/>
    <col min="7459" max="7459" width="10.15625" style="223" customWidth="1"/>
    <col min="7460" max="7460" width="16.5234375" style="223" customWidth="1"/>
    <col min="7461" max="7461" width="16.1015625" style="223" customWidth="1"/>
    <col min="7462" max="7463" width="12.83984375" style="223" customWidth="1"/>
    <col min="7464" max="7464" width="14.89453125" style="223" customWidth="1"/>
    <col min="7465" max="7465" width="18" style="223" customWidth="1"/>
    <col min="7466" max="7466" width="10.15625" style="223" customWidth="1"/>
    <col min="7467" max="7467" width="11.20703125" style="223" customWidth="1"/>
    <col min="7468" max="7473" width="10.15625" style="223" customWidth="1"/>
    <col min="7474" max="7474" width="19.20703125" style="223" customWidth="1"/>
    <col min="7475" max="7475" width="15" style="223" customWidth="1"/>
    <col min="7476" max="7476" width="15.3125" style="223" customWidth="1"/>
    <col min="7477" max="7477" width="13.5234375" style="223" customWidth="1"/>
    <col min="7478" max="7478" width="18.7890625" style="223" customWidth="1"/>
    <col min="7479" max="7479" width="15" style="223" customWidth="1"/>
    <col min="7480" max="7480" width="14.20703125" style="223" customWidth="1"/>
    <col min="7481" max="7481" width="11.1015625" style="223" customWidth="1"/>
    <col min="7482" max="7482" width="7.83984375" style="223" customWidth="1"/>
    <col min="7483" max="7483" width="9.62890625" style="223" customWidth="1"/>
    <col min="7484" max="7484" width="1.1015625" style="223" customWidth="1"/>
    <col min="7485" max="7680" width="9.62890625" style="223"/>
    <col min="7681" max="7681" width="22.20703125" style="223" customWidth="1"/>
    <col min="7682" max="7682" width="12.47265625" style="223" customWidth="1"/>
    <col min="7683" max="7699" width="0" style="223" hidden="1" customWidth="1"/>
    <col min="7700" max="7700" width="39.9453125" style="223" customWidth="1"/>
    <col min="7701" max="7701" width="62.3671875" style="223" customWidth="1"/>
    <col min="7702" max="7702" width="25.3125" style="223" customWidth="1"/>
    <col min="7703" max="7703" width="12.05078125" style="223" customWidth="1"/>
    <col min="7704" max="7704" width="24.3671875" style="223" customWidth="1"/>
    <col min="7705" max="7707" width="12.05078125" style="223" customWidth="1"/>
    <col min="7708" max="7708" width="15.83984375" style="223" customWidth="1"/>
    <col min="7709" max="7709" width="11.5234375" style="223" customWidth="1"/>
    <col min="7710" max="7710" width="0" style="223" hidden="1" customWidth="1"/>
    <col min="7711" max="7711" width="18.5234375" style="223" customWidth="1"/>
    <col min="7712" max="7712" width="21.26171875" style="223" customWidth="1"/>
    <col min="7713" max="7713" width="16.3671875" style="223" customWidth="1"/>
    <col min="7714" max="7714" width="15" style="223" customWidth="1"/>
    <col min="7715" max="7715" width="10.15625" style="223" customWidth="1"/>
    <col min="7716" max="7716" width="16.5234375" style="223" customWidth="1"/>
    <col min="7717" max="7717" width="16.1015625" style="223" customWidth="1"/>
    <col min="7718" max="7719" width="12.83984375" style="223" customWidth="1"/>
    <col min="7720" max="7720" width="14.89453125" style="223" customWidth="1"/>
    <col min="7721" max="7721" width="18" style="223" customWidth="1"/>
    <col min="7722" max="7722" width="10.15625" style="223" customWidth="1"/>
    <col min="7723" max="7723" width="11.20703125" style="223" customWidth="1"/>
    <col min="7724" max="7729" width="10.15625" style="223" customWidth="1"/>
    <col min="7730" max="7730" width="19.20703125" style="223" customWidth="1"/>
    <col min="7731" max="7731" width="15" style="223" customWidth="1"/>
    <col min="7732" max="7732" width="15.3125" style="223" customWidth="1"/>
    <col min="7733" max="7733" width="13.5234375" style="223" customWidth="1"/>
    <col min="7734" max="7734" width="18.7890625" style="223" customWidth="1"/>
    <col min="7735" max="7735" width="15" style="223" customWidth="1"/>
    <col min="7736" max="7736" width="14.20703125" style="223" customWidth="1"/>
    <col min="7737" max="7737" width="11.1015625" style="223" customWidth="1"/>
    <col min="7738" max="7738" width="7.83984375" style="223" customWidth="1"/>
    <col min="7739" max="7739" width="9.62890625" style="223" customWidth="1"/>
    <col min="7740" max="7740" width="1.1015625" style="223" customWidth="1"/>
    <col min="7741" max="7936" width="9.62890625" style="223"/>
    <col min="7937" max="7937" width="22.20703125" style="223" customWidth="1"/>
    <col min="7938" max="7938" width="12.47265625" style="223" customWidth="1"/>
    <col min="7939" max="7955" width="0" style="223" hidden="1" customWidth="1"/>
    <col min="7956" max="7956" width="39.9453125" style="223" customWidth="1"/>
    <col min="7957" max="7957" width="62.3671875" style="223" customWidth="1"/>
    <col min="7958" max="7958" width="25.3125" style="223" customWidth="1"/>
    <col min="7959" max="7959" width="12.05078125" style="223" customWidth="1"/>
    <col min="7960" max="7960" width="24.3671875" style="223" customWidth="1"/>
    <col min="7961" max="7963" width="12.05078125" style="223" customWidth="1"/>
    <col min="7964" max="7964" width="15.83984375" style="223" customWidth="1"/>
    <col min="7965" max="7965" width="11.5234375" style="223" customWidth="1"/>
    <col min="7966" max="7966" width="0" style="223" hidden="1" customWidth="1"/>
    <col min="7967" max="7967" width="18.5234375" style="223" customWidth="1"/>
    <col min="7968" max="7968" width="21.26171875" style="223" customWidth="1"/>
    <col min="7969" max="7969" width="16.3671875" style="223" customWidth="1"/>
    <col min="7970" max="7970" width="15" style="223" customWidth="1"/>
    <col min="7971" max="7971" width="10.15625" style="223" customWidth="1"/>
    <col min="7972" max="7972" width="16.5234375" style="223" customWidth="1"/>
    <col min="7973" max="7973" width="16.1015625" style="223" customWidth="1"/>
    <col min="7974" max="7975" width="12.83984375" style="223" customWidth="1"/>
    <col min="7976" max="7976" width="14.89453125" style="223" customWidth="1"/>
    <col min="7977" max="7977" width="18" style="223" customWidth="1"/>
    <col min="7978" max="7978" width="10.15625" style="223" customWidth="1"/>
    <col min="7979" max="7979" width="11.20703125" style="223" customWidth="1"/>
    <col min="7980" max="7985" width="10.15625" style="223" customWidth="1"/>
    <col min="7986" max="7986" width="19.20703125" style="223" customWidth="1"/>
    <col min="7987" max="7987" width="15" style="223" customWidth="1"/>
    <col min="7988" max="7988" width="15.3125" style="223" customWidth="1"/>
    <col min="7989" max="7989" width="13.5234375" style="223" customWidth="1"/>
    <col min="7990" max="7990" width="18.7890625" style="223" customWidth="1"/>
    <col min="7991" max="7991" width="15" style="223" customWidth="1"/>
    <col min="7992" max="7992" width="14.20703125" style="223" customWidth="1"/>
    <col min="7993" max="7993" width="11.1015625" style="223" customWidth="1"/>
    <col min="7994" max="7994" width="7.83984375" style="223" customWidth="1"/>
    <col min="7995" max="7995" width="9.62890625" style="223" customWidth="1"/>
    <col min="7996" max="7996" width="1.1015625" style="223" customWidth="1"/>
    <col min="7997" max="8192" width="9.62890625" style="223"/>
    <col min="8193" max="8193" width="22.20703125" style="223" customWidth="1"/>
    <col min="8194" max="8194" width="12.47265625" style="223" customWidth="1"/>
    <col min="8195" max="8211" width="0" style="223" hidden="1" customWidth="1"/>
    <col min="8212" max="8212" width="39.9453125" style="223" customWidth="1"/>
    <col min="8213" max="8213" width="62.3671875" style="223" customWidth="1"/>
    <col min="8214" max="8214" width="25.3125" style="223" customWidth="1"/>
    <col min="8215" max="8215" width="12.05078125" style="223" customWidth="1"/>
    <col min="8216" max="8216" width="24.3671875" style="223" customWidth="1"/>
    <col min="8217" max="8219" width="12.05078125" style="223" customWidth="1"/>
    <col min="8220" max="8220" width="15.83984375" style="223" customWidth="1"/>
    <col min="8221" max="8221" width="11.5234375" style="223" customWidth="1"/>
    <col min="8222" max="8222" width="0" style="223" hidden="1" customWidth="1"/>
    <col min="8223" max="8223" width="18.5234375" style="223" customWidth="1"/>
    <col min="8224" max="8224" width="21.26171875" style="223" customWidth="1"/>
    <col min="8225" max="8225" width="16.3671875" style="223" customWidth="1"/>
    <col min="8226" max="8226" width="15" style="223" customWidth="1"/>
    <col min="8227" max="8227" width="10.15625" style="223" customWidth="1"/>
    <col min="8228" max="8228" width="16.5234375" style="223" customWidth="1"/>
    <col min="8229" max="8229" width="16.1015625" style="223" customWidth="1"/>
    <col min="8230" max="8231" width="12.83984375" style="223" customWidth="1"/>
    <col min="8232" max="8232" width="14.89453125" style="223" customWidth="1"/>
    <col min="8233" max="8233" width="18" style="223" customWidth="1"/>
    <col min="8234" max="8234" width="10.15625" style="223" customWidth="1"/>
    <col min="8235" max="8235" width="11.20703125" style="223" customWidth="1"/>
    <col min="8236" max="8241" width="10.15625" style="223" customWidth="1"/>
    <col min="8242" max="8242" width="19.20703125" style="223" customWidth="1"/>
    <col min="8243" max="8243" width="15" style="223" customWidth="1"/>
    <col min="8244" max="8244" width="15.3125" style="223" customWidth="1"/>
    <col min="8245" max="8245" width="13.5234375" style="223" customWidth="1"/>
    <col min="8246" max="8246" width="18.7890625" style="223" customWidth="1"/>
    <col min="8247" max="8247" width="15" style="223" customWidth="1"/>
    <col min="8248" max="8248" width="14.20703125" style="223" customWidth="1"/>
    <col min="8249" max="8249" width="11.1015625" style="223" customWidth="1"/>
    <col min="8250" max="8250" width="7.83984375" style="223" customWidth="1"/>
    <col min="8251" max="8251" width="9.62890625" style="223" customWidth="1"/>
    <col min="8252" max="8252" width="1.1015625" style="223" customWidth="1"/>
    <col min="8253" max="8448" width="9.62890625" style="223"/>
    <col min="8449" max="8449" width="22.20703125" style="223" customWidth="1"/>
    <col min="8450" max="8450" width="12.47265625" style="223" customWidth="1"/>
    <col min="8451" max="8467" width="0" style="223" hidden="1" customWidth="1"/>
    <col min="8468" max="8468" width="39.9453125" style="223" customWidth="1"/>
    <col min="8469" max="8469" width="62.3671875" style="223" customWidth="1"/>
    <col min="8470" max="8470" width="25.3125" style="223" customWidth="1"/>
    <col min="8471" max="8471" width="12.05078125" style="223" customWidth="1"/>
    <col min="8472" max="8472" width="24.3671875" style="223" customWidth="1"/>
    <col min="8473" max="8475" width="12.05078125" style="223" customWidth="1"/>
    <col min="8476" max="8476" width="15.83984375" style="223" customWidth="1"/>
    <col min="8477" max="8477" width="11.5234375" style="223" customWidth="1"/>
    <col min="8478" max="8478" width="0" style="223" hidden="1" customWidth="1"/>
    <col min="8479" max="8479" width="18.5234375" style="223" customWidth="1"/>
    <col min="8480" max="8480" width="21.26171875" style="223" customWidth="1"/>
    <col min="8481" max="8481" width="16.3671875" style="223" customWidth="1"/>
    <col min="8482" max="8482" width="15" style="223" customWidth="1"/>
    <col min="8483" max="8483" width="10.15625" style="223" customWidth="1"/>
    <col min="8484" max="8484" width="16.5234375" style="223" customWidth="1"/>
    <col min="8485" max="8485" width="16.1015625" style="223" customWidth="1"/>
    <col min="8486" max="8487" width="12.83984375" style="223" customWidth="1"/>
    <col min="8488" max="8488" width="14.89453125" style="223" customWidth="1"/>
    <col min="8489" max="8489" width="18" style="223" customWidth="1"/>
    <col min="8490" max="8490" width="10.15625" style="223" customWidth="1"/>
    <col min="8491" max="8491" width="11.20703125" style="223" customWidth="1"/>
    <col min="8492" max="8497" width="10.15625" style="223" customWidth="1"/>
    <col min="8498" max="8498" width="19.20703125" style="223" customWidth="1"/>
    <col min="8499" max="8499" width="15" style="223" customWidth="1"/>
    <col min="8500" max="8500" width="15.3125" style="223" customWidth="1"/>
    <col min="8501" max="8501" width="13.5234375" style="223" customWidth="1"/>
    <col min="8502" max="8502" width="18.7890625" style="223" customWidth="1"/>
    <col min="8503" max="8503" width="15" style="223" customWidth="1"/>
    <col min="8504" max="8504" width="14.20703125" style="223" customWidth="1"/>
    <col min="8505" max="8505" width="11.1015625" style="223" customWidth="1"/>
    <col min="8506" max="8506" width="7.83984375" style="223" customWidth="1"/>
    <col min="8507" max="8507" width="9.62890625" style="223" customWidth="1"/>
    <col min="8508" max="8508" width="1.1015625" style="223" customWidth="1"/>
    <col min="8509" max="8704" width="9.62890625" style="223"/>
    <col min="8705" max="8705" width="22.20703125" style="223" customWidth="1"/>
    <col min="8706" max="8706" width="12.47265625" style="223" customWidth="1"/>
    <col min="8707" max="8723" width="0" style="223" hidden="1" customWidth="1"/>
    <col min="8724" max="8724" width="39.9453125" style="223" customWidth="1"/>
    <col min="8725" max="8725" width="62.3671875" style="223" customWidth="1"/>
    <col min="8726" max="8726" width="25.3125" style="223" customWidth="1"/>
    <col min="8727" max="8727" width="12.05078125" style="223" customWidth="1"/>
    <col min="8728" max="8728" width="24.3671875" style="223" customWidth="1"/>
    <col min="8729" max="8731" width="12.05078125" style="223" customWidth="1"/>
    <col min="8732" max="8732" width="15.83984375" style="223" customWidth="1"/>
    <col min="8733" max="8733" width="11.5234375" style="223" customWidth="1"/>
    <col min="8734" max="8734" width="0" style="223" hidden="1" customWidth="1"/>
    <col min="8735" max="8735" width="18.5234375" style="223" customWidth="1"/>
    <col min="8736" max="8736" width="21.26171875" style="223" customWidth="1"/>
    <col min="8737" max="8737" width="16.3671875" style="223" customWidth="1"/>
    <col min="8738" max="8738" width="15" style="223" customWidth="1"/>
    <col min="8739" max="8739" width="10.15625" style="223" customWidth="1"/>
    <col min="8740" max="8740" width="16.5234375" style="223" customWidth="1"/>
    <col min="8741" max="8741" width="16.1015625" style="223" customWidth="1"/>
    <col min="8742" max="8743" width="12.83984375" style="223" customWidth="1"/>
    <col min="8744" max="8744" width="14.89453125" style="223" customWidth="1"/>
    <col min="8745" max="8745" width="18" style="223" customWidth="1"/>
    <col min="8746" max="8746" width="10.15625" style="223" customWidth="1"/>
    <col min="8747" max="8747" width="11.20703125" style="223" customWidth="1"/>
    <col min="8748" max="8753" width="10.15625" style="223" customWidth="1"/>
    <col min="8754" max="8754" width="19.20703125" style="223" customWidth="1"/>
    <col min="8755" max="8755" width="15" style="223" customWidth="1"/>
    <col min="8756" max="8756" width="15.3125" style="223" customWidth="1"/>
    <col min="8757" max="8757" width="13.5234375" style="223" customWidth="1"/>
    <col min="8758" max="8758" width="18.7890625" style="223" customWidth="1"/>
    <col min="8759" max="8759" width="15" style="223" customWidth="1"/>
    <col min="8760" max="8760" width="14.20703125" style="223" customWidth="1"/>
    <col min="8761" max="8761" width="11.1015625" style="223" customWidth="1"/>
    <col min="8762" max="8762" width="7.83984375" style="223" customWidth="1"/>
    <col min="8763" max="8763" width="9.62890625" style="223" customWidth="1"/>
    <col min="8764" max="8764" width="1.1015625" style="223" customWidth="1"/>
    <col min="8765" max="8960" width="9.62890625" style="223"/>
    <col min="8961" max="8961" width="22.20703125" style="223" customWidth="1"/>
    <col min="8962" max="8962" width="12.47265625" style="223" customWidth="1"/>
    <col min="8963" max="8979" width="0" style="223" hidden="1" customWidth="1"/>
    <col min="8980" max="8980" width="39.9453125" style="223" customWidth="1"/>
    <col min="8981" max="8981" width="62.3671875" style="223" customWidth="1"/>
    <col min="8982" max="8982" width="25.3125" style="223" customWidth="1"/>
    <col min="8983" max="8983" width="12.05078125" style="223" customWidth="1"/>
    <col min="8984" max="8984" width="24.3671875" style="223" customWidth="1"/>
    <col min="8985" max="8987" width="12.05078125" style="223" customWidth="1"/>
    <col min="8988" max="8988" width="15.83984375" style="223" customWidth="1"/>
    <col min="8989" max="8989" width="11.5234375" style="223" customWidth="1"/>
    <col min="8990" max="8990" width="0" style="223" hidden="1" customWidth="1"/>
    <col min="8991" max="8991" width="18.5234375" style="223" customWidth="1"/>
    <col min="8992" max="8992" width="21.26171875" style="223" customWidth="1"/>
    <col min="8993" max="8993" width="16.3671875" style="223" customWidth="1"/>
    <col min="8994" max="8994" width="15" style="223" customWidth="1"/>
    <col min="8995" max="8995" width="10.15625" style="223" customWidth="1"/>
    <col min="8996" max="8996" width="16.5234375" style="223" customWidth="1"/>
    <col min="8997" max="8997" width="16.1015625" style="223" customWidth="1"/>
    <col min="8998" max="8999" width="12.83984375" style="223" customWidth="1"/>
    <col min="9000" max="9000" width="14.89453125" style="223" customWidth="1"/>
    <col min="9001" max="9001" width="18" style="223" customWidth="1"/>
    <col min="9002" max="9002" width="10.15625" style="223" customWidth="1"/>
    <col min="9003" max="9003" width="11.20703125" style="223" customWidth="1"/>
    <col min="9004" max="9009" width="10.15625" style="223" customWidth="1"/>
    <col min="9010" max="9010" width="19.20703125" style="223" customWidth="1"/>
    <col min="9011" max="9011" width="15" style="223" customWidth="1"/>
    <col min="9012" max="9012" width="15.3125" style="223" customWidth="1"/>
    <col min="9013" max="9013" width="13.5234375" style="223" customWidth="1"/>
    <col min="9014" max="9014" width="18.7890625" style="223" customWidth="1"/>
    <col min="9015" max="9015" width="15" style="223" customWidth="1"/>
    <col min="9016" max="9016" width="14.20703125" style="223" customWidth="1"/>
    <col min="9017" max="9017" width="11.1015625" style="223" customWidth="1"/>
    <col min="9018" max="9018" width="7.83984375" style="223" customWidth="1"/>
    <col min="9019" max="9019" width="9.62890625" style="223" customWidth="1"/>
    <col min="9020" max="9020" width="1.1015625" style="223" customWidth="1"/>
    <col min="9021" max="9216" width="9.62890625" style="223"/>
    <col min="9217" max="9217" width="22.20703125" style="223" customWidth="1"/>
    <col min="9218" max="9218" width="12.47265625" style="223" customWidth="1"/>
    <col min="9219" max="9235" width="0" style="223" hidden="1" customWidth="1"/>
    <col min="9236" max="9236" width="39.9453125" style="223" customWidth="1"/>
    <col min="9237" max="9237" width="62.3671875" style="223" customWidth="1"/>
    <col min="9238" max="9238" width="25.3125" style="223" customWidth="1"/>
    <col min="9239" max="9239" width="12.05078125" style="223" customWidth="1"/>
    <col min="9240" max="9240" width="24.3671875" style="223" customWidth="1"/>
    <col min="9241" max="9243" width="12.05078125" style="223" customWidth="1"/>
    <col min="9244" max="9244" width="15.83984375" style="223" customWidth="1"/>
    <col min="9245" max="9245" width="11.5234375" style="223" customWidth="1"/>
    <col min="9246" max="9246" width="0" style="223" hidden="1" customWidth="1"/>
    <col min="9247" max="9247" width="18.5234375" style="223" customWidth="1"/>
    <col min="9248" max="9248" width="21.26171875" style="223" customWidth="1"/>
    <col min="9249" max="9249" width="16.3671875" style="223" customWidth="1"/>
    <col min="9250" max="9250" width="15" style="223" customWidth="1"/>
    <col min="9251" max="9251" width="10.15625" style="223" customWidth="1"/>
    <col min="9252" max="9252" width="16.5234375" style="223" customWidth="1"/>
    <col min="9253" max="9253" width="16.1015625" style="223" customWidth="1"/>
    <col min="9254" max="9255" width="12.83984375" style="223" customWidth="1"/>
    <col min="9256" max="9256" width="14.89453125" style="223" customWidth="1"/>
    <col min="9257" max="9257" width="18" style="223" customWidth="1"/>
    <col min="9258" max="9258" width="10.15625" style="223" customWidth="1"/>
    <col min="9259" max="9259" width="11.20703125" style="223" customWidth="1"/>
    <col min="9260" max="9265" width="10.15625" style="223" customWidth="1"/>
    <col min="9266" max="9266" width="19.20703125" style="223" customWidth="1"/>
    <col min="9267" max="9267" width="15" style="223" customWidth="1"/>
    <col min="9268" max="9268" width="15.3125" style="223" customWidth="1"/>
    <col min="9269" max="9269" width="13.5234375" style="223" customWidth="1"/>
    <col min="9270" max="9270" width="18.7890625" style="223" customWidth="1"/>
    <col min="9271" max="9271" width="15" style="223" customWidth="1"/>
    <col min="9272" max="9272" width="14.20703125" style="223" customWidth="1"/>
    <col min="9273" max="9273" width="11.1015625" style="223" customWidth="1"/>
    <col min="9274" max="9274" width="7.83984375" style="223" customWidth="1"/>
    <col min="9275" max="9275" width="9.62890625" style="223" customWidth="1"/>
    <col min="9276" max="9276" width="1.1015625" style="223" customWidth="1"/>
    <col min="9277" max="9472" width="9.62890625" style="223"/>
    <col min="9473" max="9473" width="22.20703125" style="223" customWidth="1"/>
    <col min="9474" max="9474" width="12.47265625" style="223" customWidth="1"/>
    <col min="9475" max="9491" width="0" style="223" hidden="1" customWidth="1"/>
    <col min="9492" max="9492" width="39.9453125" style="223" customWidth="1"/>
    <col min="9493" max="9493" width="62.3671875" style="223" customWidth="1"/>
    <col min="9494" max="9494" width="25.3125" style="223" customWidth="1"/>
    <col min="9495" max="9495" width="12.05078125" style="223" customWidth="1"/>
    <col min="9496" max="9496" width="24.3671875" style="223" customWidth="1"/>
    <col min="9497" max="9499" width="12.05078125" style="223" customWidth="1"/>
    <col min="9500" max="9500" width="15.83984375" style="223" customWidth="1"/>
    <col min="9501" max="9501" width="11.5234375" style="223" customWidth="1"/>
    <col min="9502" max="9502" width="0" style="223" hidden="1" customWidth="1"/>
    <col min="9503" max="9503" width="18.5234375" style="223" customWidth="1"/>
    <col min="9504" max="9504" width="21.26171875" style="223" customWidth="1"/>
    <col min="9505" max="9505" width="16.3671875" style="223" customWidth="1"/>
    <col min="9506" max="9506" width="15" style="223" customWidth="1"/>
    <col min="9507" max="9507" width="10.15625" style="223" customWidth="1"/>
    <col min="9508" max="9508" width="16.5234375" style="223" customWidth="1"/>
    <col min="9509" max="9509" width="16.1015625" style="223" customWidth="1"/>
    <col min="9510" max="9511" width="12.83984375" style="223" customWidth="1"/>
    <col min="9512" max="9512" width="14.89453125" style="223" customWidth="1"/>
    <col min="9513" max="9513" width="18" style="223" customWidth="1"/>
    <col min="9514" max="9514" width="10.15625" style="223" customWidth="1"/>
    <col min="9515" max="9515" width="11.20703125" style="223" customWidth="1"/>
    <col min="9516" max="9521" width="10.15625" style="223" customWidth="1"/>
    <col min="9522" max="9522" width="19.20703125" style="223" customWidth="1"/>
    <col min="9523" max="9523" width="15" style="223" customWidth="1"/>
    <col min="9524" max="9524" width="15.3125" style="223" customWidth="1"/>
    <col min="9525" max="9525" width="13.5234375" style="223" customWidth="1"/>
    <col min="9526" max="9526" width="18.7890625" style="223" customWidth="1"/>
    <col min="9527" max="9527" width="15" style="223" customWidth="1"/>
    <col min="9528" max="9528" width="14.20703125" style="223" customWidth="1"/>
    <col min="9529" max="9529" width="11.1015625" style="223" customWidth="1"/>
    <col min="9530" max="9530" width="7.83984375" style="223" customWidth="1"/>
    <col min="9531" max="9531" width="9.62890625" style="223" customWidth="1"/>
    <col min="9532" max="9532" width="1.1015625" style="223" customWidth="1"/>
    <col min="9533" max="9728" width="9.62890625" style="223"/>
    <col min="9729" max="9729" width="22.20703125" style="223" customWidth="1"/>
    <col min="9730" max="9730" width="12.47265625" style="223" customWidth="1"/>
    <col min="9731" max="9747" width="0" style="223" hidden="1" customWidth="1"/>
    <col min="9748" max="9748" width="39.9453125" style="223" customWidth="1"/>
    <col min="9749" max="9749" width="62.3671875" style="223" customWidth="1"/>
    <col min="9750" max="9750" width="25.3125" style="223" customWidth="1"/>
    <col min="9751" max="9751" width="12.05078125" style="223" customWidth="1"/>
    <col min="9752" max="9752" width="24.3671875" style="223" customWidth="1"/>
    <col min="9753" max="9755" width="12.05078125" style="223" customWidth="1"/>
    <col min="9756" max="9756" width="15.83984375" style="223" customWidth="1"/>
    <col min="9757" max="9757" width="11.5234375" style="223" customWidth="1"/>
    <col min="9758" max="9758" width="0" style="223" hidden="1" customWidth="1"/>
    <col min="9759" max="9759" width="18.5234375" style="223" customWidth="1"/>
    <col min="9760" max="9760" width="21.26171875" style="223" customWidth="1"/>
    <col min="9761" max="9761" width="16.3671875" style="223" customWidth="1"/>
    <col min="9762" max="9762" width="15" style="223" customWidth="1"/>
    <col min="9763" max="9763" width="10.15625" style="223" customWidth="1"/>
    <col min="9764" max="9764" width="16.5234375" style="223" customWidth="1"/>
    <col min="9765" max="9765" width="16.1015625" style="223" customWidth="1"/>
    <col min="9766" max="9767" width="12.83984375" style="223" customWidth="1"/>
    <col min="9768" max="9768" width="14.89453125" style="223" customWidth="1"/>
    <col min="9769" max="9769" width="18" style="223" customWidth="1"/>
    <col min="9770" max="9770" width="10.15625" style="223" customWidth="1"/>
    <col min="9771" max="9771" width="11.20703125" style="223" customWidth="1"/>
    <col min="9772" max="9777" width="10.15625" style="223" customWidth="1"/>
    <col min="9778" max="9778" width="19.20703125" style="223" customWidth="1"/>
    <col min="9779" max="9779" width="15" style="223" customWidth="1"/>
    <col min="9780" max="9780" width="15.3125" style="223" customWidth="1"/>
    <col min="9781" max="9781" width="13.5234375" style="223" customWidth="1"/>
    <col min="9782" max="9782" width="18.7890625" style="223" customWidth="1"/>
    <col min="9783" max="9783" width="15" style="223" customWidth="1"/>
    <col min="9784" max="9784" width="14.20703125" style="223" customWidth="1"/>
    <col min="9785" max="9785" width="11.1015625" style="223" customWidth="1"/>
    <col min="9786" max="9786" width="7.83984375" style="223" customWidth="1"/>
    <col min="9787" max="9787" width="9.62890625" style="223" customWidth="1"/>
    <col min="9788" max="9788" width="1.1015625" style="223" customWidth="1"/>
    <col min="9789" max="9984" width="9.62890625" style="223"/>
    <col min="9985" max="9985" width="22.20703125" style="223" customWidth="1"/>
    <col min="9986" max="9986" width="12.47265625" style="223" customWidth="1"/>
    <col min="9987" max="10003" width="0" style="223" hidden="1" customWidth="1"/>
    <col min="10004" max="10004" width="39.9453125" style="223" customWidth="1"/>
    <col min="10005" max="10005" width="62.3671875" style="223" customWidth="1"/>
    <col min="10006" max="10006" width="25.3125" style="223" customWidth="1"/>
    <col min="10007" max="10007" width="12.05078125" style="223" customWidth="1"/>
    <col min="10008" max="10008" width="24.3671875" style="223" customWidth="1"/>
    <col min="10009" max="10011" width="12.05078125" style="223" customWidth="1"/>
    <col min="10012" max="10012" width="15.83984375" style="223" customWidth="1"/>
    <col min="10013" max="10013" width="11.5234375" style="223" customWidth="1"/>
    <col min="10014" max="10014" width="0" style="223" hidden="1" customWidth="1"/>
    <col min="10015" max="10015" width="18.5234375" style="223" customWidth="1"/>
    <col min="10016" max="10016" width="21.26171875" style="223" customWidth="1"/>
    <col min="10017" max="10017" width="16.3671875" style="223" customWidth="1"/>
    <col min="10018" max="10018" width="15" style="223" customWidth="1"/>
    <col min="10019" max="10019" width="10.15625" style="223" customWidth="1"/>
    <col min="10020" max="10020" width="16.5234375" style="223" customWidth="1"/>
    <col min="10021" max="10021" width="16.1015625" style="223" customWidth="1"/>
    <col min="10022" max="10023" width="12.83984375" style="223" customWidth="1"/>
    <col min="10024" max="10024" width="14.89453125" style="223" customWidth="1"/>
    <col min="10025" max="10025" width="18" style="223" customWidth="1"/>
    <col min="10026" max="10026" width="10.15625" style="223" customWidth="1"/>
    <col min="10027" max="10027" width="11.20703125" style="223" customWidth="1"/>
    <col min="10028" max="10033" width="10.15625" style="223" customWidth="1"/>
    <col min="10034" max="10034" width="19.20703125" style="223" customWidth="1"/>
    <col min="10035" max="10035" width="15" style="223" customWidth="1"/>
    <col min="10036" max="10036" width="15.3125" style="223" customWidth="1"/>
    <col min="10037" max="10037" width="13.5234375" style="223" customWidth="1"/>
    <col min="10038" max="10038" width="18.7890625" style="223" customWidth="1"/>
    <col min="10039" max="10039" width="15" style="223" customWidth="1"/>
    <col min="10040" max="10040" width="14.20703125" style="223" customWidth="1"/>
    <col min="10041" max="10041" width="11.1015625" style="223" customWidth="1"/>
    <col min="10042" max="10042" width="7.83984375" style="223" customWidth="1"/>
    <col min="10043" max="10043" width="9.62890625" style="223" customWidth="1"/>
    <col min="10044" max="10044" width="1.1015625" style="223" customWidth="1"/>
    <col min="10045" max="10240" width="9.62890625" style="223"/>
    <col min="10241" max="10241" width="22.20703125" style="223" customWidth="1"/>
    <col min="10242" max="10242" width="12.47265625" style="223" customWidth="1"/>
    <col min="10243" max="10259" width="0" style="223" hidden="1" customWidth="1"/>
    <col min="10260" max="10260" width="39.9453125" style="223" customWidth="1"/>
    <col min="10261" max="10261" width="62.3671875" style="223" customWidth="1"/>
    <col min="10262" max="10262" width="25.3125" style="223" customWidth="1"/>
    <col min="10263" max="10263" width="12.05078125" style="223" customWidth="1"/>
    <col min="10264" max="10264" width="24.3671875" style="223" customWidth="1"/>
    <col min="10265" max="10267" width="12.05078125" style="223" customWidth="1"/>
    <col min="10268" max="10268" width="15.83984375" style="223" customWidth="1"/>
    <col min="10269" max="10269" width="11.5234375" style="223" customWidth="1"/>
    <col min="10270" max="10270" width="0" style="223" hidden="1" customWidth="1"/>
    <col min="10271" max="10271" width="18.5234375" style="223" customWidth="1"/>
    <col min="10272" max="10272" width="21.26171875" style="223" customWidth="1"/>
    <col min="10273" max="10273" width="16.3671875" style="223" customWidth="1"/>
    <col min="10274" max="10274" width="15" style="223" customWidth="1"/>
    <col min="10275" max="10275" width="10.15625" style="223" customWidth="1"/>
    <col min="10276" max="10276" width="16.5234375" style="223" customWidth="1"/>
    <col min="10277" max="10277" width="16.1015625" style="223" customWidth="1"/>
    <col min="10278" max="10279" width="12.83984375" style="223" customWidth="1"/>
    <col min="10280" max="10280" width="14.89453125" style="223" customWidth="1"/>
    <col min="10281" max="10281" width="18" style="223" customWidth="1"/>
    <col min="10282" max="10282" width="10.15625" style="223" customWidth="1"/>
    <col min="10283" max="10283" width="11.20703125" style="223" customWidth="1"/>
    <col min="10284" max="10289" width="10.15625" style="223" customWidth="1"/>
    <col min="10290" max="10290" width="19.20703125" style="223" customWidth="1"/>
    <col min="10291" max="10291" width="15" style="223" customWidth="1"/>
    <col min="10292" max="10292" width="15.3125" style="223" customWidth="1"/>
    <col min="10293" max="10293" width="13.5234375" style="223" customWidth="1"/>
    <col min="10294" max="10294" width="18.7890625" style="223" customWidth="1"/>
    <col min="10295" max="10295" width="15" style="223" customWidth="1"/>
    <col min="10296" max="10296" width="14.20703125" style="223" customWidth="1"/>
    <col min="10297" max="10297" width="11.1015625" style="223" customWidth="1"/>
    <col min="10298" max="10298" width="7.83984375" style="223" customWidth="1"/>
    <col min="10299" max="10299" width="9.62890625" style="223" customWidth="1"/>
    <col min="10300" max="10300" width="1.1015625" style="223" customWidth="1"/>
    <col min="10301" max="10496" width="9.62890625" style="223"/>
    <col min="10497" max="10497" width="22.20703125" style="223" customWidth="1"/>
    <col min="10498" max="10498" width="12.47265625" style="223" customWidth="1"/>
    <col min="10499" max="10515" width="0" style="223" hidden="1" customWidth="1"/>
    <col min="10516" max="10516" width="39.9453125" style="223" customWidth="1"/>
    <col min="10517" max="10517" width="62.3671875" style="223" customWidth="1"/>
    <col min="10518" max="10518" width="25.3125" style="223" customWidth="1"/>
    <col min="10519" max="10519" width="12.05078125" style="223" customWidth="1"/>
    <col min="10520" max="10520" width="24.3671875" style="223" customWidth="1"/>
    <col min="10521" max="10523" width="12.05078125" style="223" customWidth="1"/>
    <col min="10524" max="10524" width="15.83984375" style="223" customWidth="1"/>
    <col min="10525" max="10525" width="11.5234375" style="223" customWidth="1"/>
    <col min="10526" max="10526" width="0" style="223" hidden="1" customWidth="1"/>
    <col min="10527" max="10527" width="18.5234375" style="223" customWidth="1"/>
    <col min="10528" max="10528" width="21.26171875" style="223" customWidth="1"/>
    <col min="10529" max="10529" width="16.3671875" style="223" customWidth="1"/>
    <col min="10530" max="10530" width="15" style="223" customWidth="1"/>
    <col min="10531" max="10531" width="10.15625" style="223" customWidth="1"/>
    <col min="10532" max="10532" width="16.5234375" style="223" customWidth="1"/>
    <col min="10533" max="10533" width="16.1015625" style="223" customWidth="1"/>
    <col min="10534" max="10535" width="12.83984375" style="223" customWidth="1"/>
    <col min="10536" max="10536" width="14.89453125" style="223" customWidth="1"/>
    <col min="10537" max="10537" width="18" style="223" customWidth="1"/>
    <col min="10538" max="10538" width="10.15625" style="223" customWidth="1"/>
    <col min="10539" max="10539" width="11.20703125" style="223" customWidth="1"/>
    <col min="10540" max="10545" width="10.15625" style="223" customWidth="1"/>
    <col min="10546" max="10546" width="19.20703125" style="223" customWidth="1"/>
    <col min="10547" max="10547" width="15" style="223" customWidth="1"/>
    <col min="10548" max="10548" width="15.3125" style="223" customWidth="1"/>
    <col min="10549" max="10549" width="13.5234375" style="223" customWidth="1"/>
    <col min="10550" max="10550" width="18.7890625" style="223" customWidth="1"/>
    <col min="10551" max="10551" width="15" style="223" customWidth="1"/>
    <col min="10552" max="10552" width="14.20703125" style="223" customWidth="1"/>
    <col min="10553" max="10553" width="11.1015625" style="223" customWidth="1"/>
    <col min="10554" max="10554" width="7.83984375" style="223" customWidth="1"/>
    <col min="10555" max="10555" width="9.62890625" style="223" customWidth="1"/>
    <col min="10556" max="10556" width="1.1015625" style="223" customWidth="1"/>
    <col min="10557" max="10752" width="9.62890625" style="223"/>
    <col min="10753" max="10753" width="22.20703125" style="223" customWidth="1"/>
    <col min="10754" max="10754" width="12.47265625" style="223" customWidth="1"/>
    <col min="10755" max="10771" width="0" style="223" hidden="1" customWidth="1"/>
    <col min="10772" max="10772" width="39.9453125" style="223" customWidth="1"/>
    <col min="10773" max="10773" width="62.3671875" style="223" customWidth="1"/>
    <col min="10774" max="10774" width="25.3125" style="223" customWidth="1"/>
    <col min="10775" max="10775" width="12.05078125" style="223" customWidth="1"/>
    <col min="10776" max="10776" width="24.3671875" style="223" customWidth="1"/>
    <col min="10777" max="10779" width="12.05078125" style="223" customWidth="1"/>
    <col min="10780" max="10780" width="15.83984375" style="223" customWidth="1"/>
    <col min="10781" max="10781" width="11.5234375" style="223" customWidth="1"/>
    <col min="10782" max="10782" width="0" style="223" hidden="1" customWidth="1"/>
    <col min="10783" max="10783" width="18.5234375" style="223" customWidth="1"/>
    <col min="10784" max="10784" width="21.26171875" style="223" customWidth="1"/>
    <col min="10785" max="10785" width="16.3671875" style="223" customWidth="1"/>
    <col min="10786" max="10786" width="15" style="223" customWidth="1"/>
    <col min="10787" max="10787" width="10.15625" style="223" customWidth="1"/>
    <col min="10788" max="10788" width="16.5234375" style="223" customWidth="1"/>
    <col min="10789" max="10789" width="16.1015625" style="223" customWidth="1"/>
    <col min="10790" max="10791" width="12.83984375" style="223" customWidth="1"/>
    <col min="10792" max="10792" width="14.89453125" style="223" customWidth="1"/>
    <col min="10793" max="10793" width="18" style="223" customWidth="1"/>
    <col min="10794" max="10794" width="10.15625" style="223" customWidth="1"/>
    <col min="10795" max="10795" width="11.20703125" style="223" customWidth="1"/>
    <col min="10796" max="10801" width="10.15625" style="223" customWidth="1"/>
    <col min="10802" max="10802" width="19.20703125" style="223" customWidth="1"/>
    <col min="10803" max="10803" width="15" style="223" customWidth="1"/>
    <col min="10804" max="10804" width="15.3125" style="223" customWidth="1"/>
    <col min="10805" max="10805" width="13.5234375" style="223" customWidth="1"/>
    <col min="10806" max="10806" width="18.7890625" style="223" customWidth="1"/>
    <col min="10807" max="10807" width="15" style="223" customWidth="1"/>
    <col min="10808" max="10808" width="14.20703125" style="223" customWidth="1"/>
    <col min="10809" max="10809" width="11.1015625" style="223" customWidth="1"/>
    <col min="10810" max="10810" width="7.83984375" style="223" customWidth="1"/>
    <col min="10811" max="10811" width="9.62890625" style="223" customWidth="1"/>
    <col min="10812" max="10812" width="1.1015625" style="223" customWidth="1"/>
    <col min="10813" max="11008" width="9.62890625" style="223"/>
    <col min="11009" max="11009" width="22.20703125" style="223" customWidth="1"/>
    <col min="11010" max="11010" width="12.47265625" style="223" customWidth="1"/>
    <col min="11011" max="11027" width="0" style="223" hidden="1" customWidth="1"/>
    <col min="11028" max="11028" width="39.9453125" style="223" customWidth="1"/>
    <col min="11029" max="11029" width="62.3671875" style="223" customWidth="1"/>
    <col min="11030" max="11030" width="25.3125" style="223" customWidth="1"/>
    <col min="11031" max="11031" width="12.05078125" style="223" customWidth="1"/>
    <col min="11032" max="11032" width="24.3671875" style="223" customWidth="1"/>
    <col min="11033" max="11035" width="12.05078125" style="223" customWidth="1"/>
    <col min="11036" max="11036" width="15.83984375" style="223" customWidth="1"/>
    <col min="11037" max="11037" width="11.5234375" style="223" customWidth="1"/>
    <col min="11038" max="11038" width="0" style="223" hidden="1" customWidth="1"/>
    <col min="11039" max="11039" width="18.5234375" style="223" customWidth="1"/>
    <col min="11040" max="11040" width="21.26171875" style="223" customWidth="1"/>
    <col min="11041" max="11041" width="16.3671875" style="223" customWidth="1"/>
    <col min="11042" max="11042" width="15" style="223" customWidth="1"/>
    <col min="11043" max="11043" width="10.15625" style="223" customWidth="1"/>
    <col min="11044" max="11044" width="16.5234375" style="223" customWidth="1"/>
    <col min="11045" max="11045" width="16.1015625" style="223" customWidth="1"/>
    <col min="11046" max="11047" width="12.83984375" style="223" customWidth="1"/>
    <col min="11048" max="11048" width="14.89453125" style="223" customWidth="1"/>
    <col min="11049" max="11049" width="18" style="223" customWidth="1"/>
    <col min="11050" max="11050" width="10.15625" style="223" customWidth="1"/>
    <col min="11051" max="11051" width="11.20703125" style="223" customWidth="1"/>
    <col min="11052" max="11057" width="10.15625" style="223" customWidth="1"/>
    <col min="11058" max="11058" width="19.20703125" style="223" customWidth="1"/>
    <col min="11059" max="11059" width="15" style="223" customWidth="1"/>
    <col min="11060" max="11060" width="15.3125" style="223" customWidth="1"/>
    <col min="11061" max="11061" width="13.5234375" style="223" customWidth="1"/>
    <col min="11062" max="11062" width="18.7890625" style="223" customWidth="1"/>
    <col min="11063" max="11063" width="15" style="223" customWidth="1"/>
    <col min="11064" max="11064" width="14.20703125" style="223" customWidth="1"/>
    <col min="11065" max="11065" width="11.1015625" style="223" customWidth="1"/>
    <col min="11066" max="11066" width="7.83984375" style="223" customWidth="1"/>
    <col min="11067" max="11067" width="9.62890625" style="223" customWidth="1"/>
    <col min="11068" max="11068" width="1.1015625" style="223" customWidth="1"/>
    <col min="11069" max="11264" width="9.62890625" style="223"/>
    <col min="11265" max="11265" width="22.20703125" style="223" customWidth="1"/>
    <col min="11266" max="11266" width="12.47265625" style="223" customWidth="1"/>
    <col min="11267" max="11283" width="0" style="223" hidden="1" customWidth="1"/>
    <col min="11284" max="11284" width="39.9453125" style="223" customWidth="1"/>
    <col min="11285" max="11285" width="62.3671875" style="223" customWidth="1"/>
    <col min="11286" max="11286" width="25.3125" style="223" customWidth="1"/>
    <col min="11287" max="11287" width="12.05078125" style="223" customWidth="1"/>
    <col min="11288" max="11288" width="24.3671875" style="223" customWidth="1"/>
    <col min="11289" max="11291" width="12.05078125" style="223" customWidth="1"/>
    <col min="11292" max="11292" width="15.83984375" style="223" customWidth="1"/>
    <col min="11293" max="11293" width="11.5234375" style="223" customWidth="1"/>
    <col min="11294" max="11294" width="0" style="223" hidden="1" customWidth="1"/>
    <col min="11295" max="11295" width="18.5234375" style="223" customWidth="1"/>
    <col min="11296" max="11296" width="21.26171875" style="223" customWidth="1"/>
    <col min="11297" max="11297" width="16.3671875" style="223" customWidth="1"/>
    <col min="11298" max="11298" width="15" style="223" customWidth="1"/>
    <col min="11299" max="11299" width="10.15625" style="223" customWidth="1"/>
    <col min="11300" max="11300" width="16.5234375" style="223" customWidth="1"/>
    <col min="11301" max="11301" width="16.1015625" style="223" customWidth="1"/>
    <col min="11302" max="11303" width="12.83984375" style="223" customWidth="1"/>
    <col min="11304" max="11304" width="14.89453125" style="223" customWidth="1"/>
    <col min="11305" max="11305" width="18" style="223" customWidth="1"/>
    <col min="11306" max="11306" width="10.15625" style="223" customWidth="1"/>
    <col min="11307" max="11307" width="11.20703125" style="223" customWidth="1"/>
    <col min="11308" max="11313" width="10.15625" style="223" customWidth="1"/>
    <col min="11314" max="11314" width="19.20703125" style="223" customWidth="1"/>
    <col min="11315" max="11315" width="15" style="223" customWidth="1"/>
    <col min="11316" max="11316" width="15.3125" style="223" customWidth="1"/>
    <col min="11317" max="11317" width="13.5234375" style="223" customWidth="1"/>
    <col min="11318" max="11318" width="18.7890625" style="223" customWidth="1"/>
    <col min="11319" max="11319" width="15" style="223" customWidth="1"/>
    <col min="11320" max="11320" width="14.20703125" style="223" customWidth="1"/>
    <col min="11321" max="11321" width="11.1015625" style="223" customWidth="1"/>
    <col min="11322" max="11322" width="7.83984375" style="223" customWidth="1"/>
    <col min="11323" max="11323" width="9.62890625" style="223" customWidth="1"/>
    <col min="11324" max="11324" width="1.1015625" style="223" customWidth="1"/>
    <col min="11325" max="11520" width="9.62890625" style="223"/>
    <col min="11521" max="11521" width="22.20703125" style="223" customWidth="1"/>
    <col min="11522" max="11522" width="12.47265625" style="223" customWidth="1"/>
    <col min="11523" max="11539" width="0" style="223" hidden="1" customWidth="1"/>
    <col min="11540" max="11540" width="39.9453125" style="223" customWidth="1"/>
    <col min="11541" max="11541" width="62.3671875" style="223" customWidth="1"/>
    <col min="11542" max="11542" width="25.3125" style="223" customWidth="1"/>
    <col min="11543" max="11543" width="12.05078125" style="223" customWidth="1"/>
    <col min="11544" max="11544" width="24.3671875" style="223" customWidth="1"/>
    <col min="11545" max="11547" width="12.05078125" style="223" customWidth="1"/>
    <col min="11548" max="11548" width="15.83984375" style="223" customWidth="1"/>
    <col min="11549" max="11549" width="11.5234375" style="223" customWidth="1"/>
    <col min="11550" max="11550" width="0" style="223" hidden="1" customWidth="1"/>
    <col min="11551" max="11551" width="18.5234375" style="223" customWidth="1"/>
    <col min="11552" max="11552" width="21.26171875" style="223" customWidth="1"/>
    <col min="11553" max="11553" width="16.3671875" style="223" customWidth="1"/>
    <col min="11554" max="11554" width="15" style="223" customWidth="1"/>
    <col min="11555" max="11555" width="10.15625" style="223" customWidth="1"/>
    <col min="11556" max="11556" width="16.5234375" style="223" customWidth="1"/>
    <col min="11557" max="11557" width="16.1015625" style="223" customWidth="1"/>
    <col min="11558" max="11559" width="12.83984375" style="223" customWidth="1"/>
    <col min="11560" max="11560" width="14.89453125" style="223" customWidth="1"/>
    <col min="11561" max="11561" width="18" style="223" customWidth="1"/>
    <col min="11562" max="11562" width="10.15625" style="223" customWidth="1"/>
    <col min="11563" max="11563" width="11.20703125" style="223" customWidth="1"/>
    <col min="11564" max="11569" width="10.15625" style="223" customWidth="1"/>
    <col min="11570" max="11570" width="19.20703125" style="223" customWidth="1"/>
    <col min="11571" max="11571" width="15" style="223" customWidth="1"/>
    <col min="11572" max="11572" width="15.3125" style="223" customWidth="1"/>
    <col min="11573" max="11573" width="13.5234375" style="223" customWidth="1"/>
    <col min="11574" max="11574" width="18.7890625" style="223" customWidth="1"/>
    <col min="11575" max="11575" width="15" style="223" customWidth="1"/>
    <col min="11576" max="11576" width="14.20703125" style="223" customWidth="1"/>
    <col min="11577" max="11577" width="11.1015625" style="223" customWidth="1"/>
    <col min="11578" max="11578" width="7.83984375" style="223" customWidth="1"/>
    <col min="11579" max="11579" width="9.62890625" style="223" customWidth="1"/>
    <col min="11580" max="11580" width="1.1015625" style="223" customWidth="1"/>
    <col min="11581" max="11776" width="9.62890625" style="223"/>
    <col min="11777" max="11777" width="22.20703125" style="223" customWidth="1"/>
    <col min="11778" max="11778" width="12.47265625" style="223" customWidth="1"/>
    <col min="11779" max="11795" width="0" style="223" hidden="1" customWidth="1"/>
    <col min="11796" max="11796" width="39.9453125" style="223" customWidth="1"/>
    <col min="11797" max="11797" width="62.3671875" style="223" customWidth="1"/>
    <col min="11798" max="11798" width="25.3125" style="223" customWidth="1"/>
    <col min="11799" max="11799" width="12.05078125" style="223" customWidth="1"/>
    <col min="11800" max="11800" width="24.3671875" style="223" customWidth="1"/>
    <col min="11801" max="11803" width="12.05078125" style="223" customWidth="1"/>
    <col min="11804" max="11804" width="15.83984375" style="223" customWidth="1"/>
    <col min="11805" max="11805" width="11.5234375" style="223" customWidth="1"/>
    <col min="11806" max="11806" width="0" style="223" hidden="1" customWidth="1"/>
    <col min="11807" max="11807" width="18.5234375" style="223" customWidth="1"/>
    <col min="11808" max="11808" width="21.26171875" style="223" customWidth="1"/>
    <col min="11809" max="11809" width="16.3671875" style="223" customWidth="1"/>
    <col min="11810" max="11810" width="15" style="223" customWidth="1"/>
    <col min="11811" max="11811" width="10.15625" style="223" customWidth="1"/>
    <col min="11812" max="11812" width="16.5234375" style="223" customWidth="1"/>
    <col min="11813" max="11813" width="16.1015625" style="223" customWidth="1"/>
    <col min="11814" max="11815" width="12.83984375" style="223" customWidth="1"/>
    <col min="11816" max="11816" width="14.89453125" style="223" customWidth="1"/>
    <col min="11817" max="11817" width="18" style="223" customWidth="1"/>
    <col min="11818" max="11818" width="10.15625" style="223" customWidth="1"/>
    <col min="11819" max="11819" width="11.20703125" style="223" customWidth="1"/>
    <col min="11820" max="11825" width="10.15625" style="223" customWidth="1"/>
    <col min="11826" max="11826" width="19.20703125" style="223" customWidth="1"/>
    <col min="11827" max="11827" width="15" style="223" customWidth="1"/>
    <col min="11828" max="11828" width="15.3125" style="223" customWidth="1"/>
    <col min="11829" max="11829" width="13.5234375" style="223" customWidth="1"/>
    <col min="11830" max="11830" width="18.7890625" style="223" customWidth="1"/>
    <col min="11831" max="11831" width="15" style="223" customWidth="1"/>
    <col min="11832" max="11832" width="14.20703125" style="223" customWidth="1"/>
    <col min="11833" max="11833" width="11.1015625" style="223" customWidth="1"/>
    <col min="11834" max="11834" width="7.83984375" style="223" customWidth="1"/>
    <col min="11835" max="11835" width="9.62890625" style="223" customWidth="1"/>
    <col min="11836" max="11836" width="1.1015625" style="223" customWidth="1"/>
    <col min="11837" max="12032" width="9.62890625" style="223"/>
    <col min="12033" max="12033" width="22.20703125" style="223" customWidth="1"/>
    <col min="12034" max="12034" width="12.47265625" style="223" customWidth="1"/>
    <col min="12035" max="12051" width="0" style="223" hidden="1" customWidth="1"/>
    <col min="12052" max="12052" width="39.9453125" style="223" customWidth="1"/>
    <col min="12053" max="12053" width="62.3671875" style="223" customWidth="1"/>
    <col min="12054" max="12054" width="25.3125" style="223" customWidth="1"/>
    <col min="12055" max="12055" width="12.05078125" style="223" customWidth="1"/>
    <col min="12056" max="12056" width="24.3671875" style="223" customWidth="1"/>
    <col min="12057" max="12059" width="12.05078125" style="223" customWidth="1"/>
    <col min="12060" max="12060" width="15.83984375" style="223" customWidth="1"/>
    <col min="12061" max="12061" width="11.5234375" style="223" customWidth="1"/>
    <col min="12062" max="12062" width="0" style="223" hidden="1" customWidth="1"/>
    <col min="12063" max="12063" width="18.5234375" style="223" customWidth="1"/>
    <col min="12064" max="12064" width="21.26171875" style="223" customWidth="1"/>
    <col min="12065" max="12065" width="16.3671875" style="223" customWidth="1"/>
    <col min="12066" max="12066" width="15" style="223" customWidth="1"/>
    <col min="12067" max="12067" width="10.15625" style="223" customWidth="1"/>
    <col min="12068" max="12068" width="16.5234375" style="223" customWidth="1"/>
    <col min="12069" max="12069" width="16.1015625" style="223" customWidth="1"/>
    <col min="12070" max="12071" width="12.83984375" style="223" customWidth="1"/>
    <col min="12072" max="12072" width="14.89453125" style="223" customWidth="1"/>
    <col min="12073" max="12073" width="18" style="223" customWidth="1"/>
    <col min="12074" max="12074" width="10.15625" style="223" customWidth="1"/>
    <col min="12075" max="12075" width="11.20703125" style="223" customWidth="1"/>
    <col min="12076" max="12081" width="10.15625" style="223" customWidth="1"/>
    <col min="12082" max="12082" width="19.20703125" style="223" customWidth="1"/>
    <col min="12083" max="12083" width="15" style="223" customWidth="1"/>
    <col min="12084" max="12084" width="15.3125" style="223" customWidth="1"/>
    <col min="12085" max="12085" width="13.5234375" style="223" customWidth="1"/>
    <col min="12086" max="12086" width="18.7890625" style="223" customWidth="1"/>
    <col min="12087" max="12087" width="15" style="223" customWidth="1"/>
    <col min="12088" max="12088" width="14.20703125" style="223" customWidth="1"/>
    <col min="12089" max="12089" width="11.1015625" style="223" customWidth="1"/>
    <col min="12090" max="12090" width="7.83984375" style="223" customWidth="1"/>
    <col min="12091" max="12091" width="9.62890625" style="223" customWidth="1"/>
    <col min="12092" max="12092" width="1.1015625" style="223" customWidth="1"/>
    <col min="12093" max="12288" width="9.62890625" style="223"/>
    <col min="12289" max="12289" width="22.20703125" style="223" customWidth="1"/>
    <col min="12290" max="12290" width="12.47265625" style="223" customWidth="1"/>
    <col min="12291" max="12307" width="0" style="223" hidden="1" customWidth="1"/>
    <col min="12308" max="12308" width="39.9453125" style="223" customWidth="1"/>
    <col min="12309" max="12309" width="62.3671875" style="223" customWidth="1"/>
    <col min="12310" max="12310" width="25.3125" style="223" customWidth="1"/>
    <col min="12311" max="12311" width="12.05078125" style="223" customWidth="1"/>
    <col min="12312" max="12312" width="24.3671875" style="223" customWidth="1"/>
    <col min="12313" max="12315" width="12.05078125" style="223" customWidth="1"/>
    <col min="12316" max="12316" width="15.83984375" style="223" customWidth="1"/>
    <col min="12317" max="12317" width="11.5234375" style="223" customWidth="1"/>
    <col min="12318" max="12318" width="0" style="223" hidden="1" customWidth="1"/>
    <col min="12319" max="12319" width="18.5234375" style="223" customWidth="1"/>
    <col min="12320" max="12320" width="21.26171875" style="223" customWidth="1"/>
    <col min="12321" max="12321" width="16.3671875" style="223" customWidth="1"/>
    <col min="12322" max="12322" width="15" style="223" customWidth="1"/>
    <col min="12323" max="12323" width="10.15625" style="223" customWidth="1"/>
    <col min="12324" max="12324" width="16.5234375" style="223" customWidth="1"/>
    <col min="12325" max="12325" width="16.1015625" style="223" customWidth="1"/>
    <col min="12326" max="12327" width="12.83984375" style="223" customWidth="1"/>
    <col min="12328" max="12328" width="14.89453125" style="223" customWidth="1"/>
    <col min="12329" max="12329" width="18" style="223" customWidth="1"/>
    <col min="12330" max="12330" width="10.15625" style="223" customWidth="1"/>
    <col min="12331" max="12331" width="11.20703125" style="223" customWidth="1"/>
    <col min="12332" max="12337" width="10.15625" style="223" customWidth="1"/>
    <col min="12338" max="12338" width="19.20703125" style="223" customWidth="1"/>
    <col min="12339" max="12339" width="15" style="223" customWidth="1"/>
    <col min="12340" max="12340" width="15.3125" style="223" customWidth="1"/>
    <col min="12341" max="12341" width="13.5234375" style="223" customWidth="1"/>
    <col min="12342" max="12342" width="18.7890625" style="223" customWidth="1"/>
    <col min="12343" max="12343" width="15" style="223" customWidth="1"/>
    <col min="12344" max="12344" width="14.20703125" style="223" customWidth="1"/>
    <col min="12345" max="12345" width="11.1015625" style="223" customWidth="1"/>
    <col min="12346" max="12346" width="7.83984375" style="223" customWidth="1"/>
    <col min="12347" max="12347" width="9.62890625" style="223" customWidth="1"/>
    <col min="12348" max="12348" width="1.1015625" style="223" customWidth="1"/>
    <col min="12349" max="12544" width="9.62890625" style="223"/>
    <col min="12545" max="12545" width="22.20703125" style="223" customWidth="1"/>
    <col min="12546" max="12546" width="12.47265625" style="223" customWidth="1"/>
    <col min="12547" max="12563" width="0" style="223" hidden="1" customWidth="1"/>
    <col min="12564" max="12564" width="39.9453125" style="223" customWidth="1"/>
    <col min="12565" max="12565" width="62.3671875" style="223" customWidth="1"/>
    <col min="12566" max="12566" width="25.3125" style="223" customWidth="1"/>
    <col min="12567" max="12567" width="12.05078125" style="223" customWidth="1"/>
    <col min="12568" max="12568" width="24.3671875" style="223" customWidth="1"/>
    <col min="12569" max="12571" width="12.05078125" style="223" customWidth="1"/>
    <col min="12572" max="12572" width="15.83984375" style="223" customWidth="1"/>
    <col min="12573" max="12573" width="11.5234375" style="223" customWidth="1"/>
    <col min="12574" max="12574" width="0" style="223" hidden="1" customWidth="1"/>
    <col min="12575" max="12575" width="18.5234375" style="223" customWidth="1"/>
    <col min="12576" max="12576" width="21.26171875" style="223" customWidth="1"/>
    <col min="12577" max="12577" width="16.3671875" style="223" customWidth="1"/>
    <col min="12578" max="12578" width="15" style="223" customWidth="1"/>
    <col min="12579" max="12579" width="10.15625" style="223" customWidth="1"/>
    <col min="12580" max="12580" width="16.5234375" style="223" customWidth="1"/>
    <col min="12581" max="12581" width="16.1015625" style="223" customWidth="1"/>
    <col min="12582" max="12583" width="12.83984375" style="223" customWidth="1"/>
    <col min="12584" max="12584" width="14.89453125" style="223" customWidth="1"/>
    <col min="12585" max="12585" width="18" style="223" customWidth="1"/>
    <col min="12586" max="12586" width="10.15625" style="223" customWidth="1"/>
    <col min="12587" max="12587" width="11.20703125" style="223" customWidth="1"/>
    <col min="12588" max="12593" width="10.15625" style="223" customWidth="1"/>
    <col min="12594" max="12594" width="19.20703125" style="223" customWidth="1"/>
    <col min="12595" max="12595" width="15" style="223" customWidth="1"/>
    <col min="12596" max="12596" width="15.3125" style="223" customWidth="1"/>
    <col min="12597" max="12597" width="13.5234375" style="223" customWidth="1"/>
    <col min="12598" max="12598" width="18.7890625" style="223" customWidth="1"/>
    <col min="12599" max="12599" width="15" style="223" customWidth="1"/>
    <col min="12600" max="12600" width="14.20703125" style="223" customWidth="1"/>
    <col min="12601" max="12601" width="11.1015625" style="223" customWidth="1"/>
    <col min="12602" max="12602" width="7.83984375" style="223" customWidth="1"/>
    <col min="12603" max="12603" width="9.62890625" style="223" customWidth="1"/>
    <col min="12604" max="12604" width="1.1015625" style="223" customWidth="1"/>
    <col min="12605" max="12800" width="9.62890625" style="223"/>
    <col min="12801" max="12801" width="22.20703125" style="223" customWidth="1"/>
    <col min="12802" max="12802" width="12.47265625" style="223" customWidth="1"/>
    <col min="12803" max="12819" width="0" style="223" hidden="1" customWidth="1"/>
    <col min="12820" max="12820" width="39.9453125" style="223" customWidth="1"/>
    <col min="12821" max="12821" width="62.3671875" style="223" customWidth="1"/>
    <col min="12822" max="12822" width="25.3125" style="223" customWidth="1"/>
    <col min="12823" max="12823" width="12.05078125" style="223" customWidth="1"/>
    <col min="12824" max="12824" width="24.3671875" style="223" customWidth="1"/>
    <col min="12825" max="12827" width="12.05078125" style="223" customWidth="1"/>
    <col min="12828" max="12828" width="15.83984375" style="223" customWidth="1"/>
    <col min="12829" max="12829" width="11.5234375" style="223" customWidth="1"/>
    <col min="12830" max="12830" width="0" style="223" hidden="1" customWidth="1"/>
    <col min="12831" max="12831" width="18.5234375" style="223" customWidth="1"/>
    <col min="12832" max="12832" width="21.26171875" style="223" customWidth="1"/>
    <col min="12833" max="12833" width="16.3671875" style="223" customWidth="1"/>
    <col min="12834" max="12834" width="15" style="223" customWidth="1"/>
    <col min="12835" max="12835" width="10.15625" style="223" customWidth="1"/>
    <col min="12836" max="12836" width="16.5234375" style="223" customWidth="1"/>
    <col min="12837" max="12837" width="16.1015625" style="223" customWidth="1"/>
    <col min="12838" max="12839" width="12.83984375" style="223" customWidth="1"/>
    <col min="12840" max="12840" width="14.89453125" style="223" customWidth="1"/>
    <col min="12841" max="12841" width="18" style="223" customWidth="1"/>
    <col min="12842" max="12842" width="10.15625" style="223" customWidth="1"/>
    <col min="12843" max="12843" width="11.20703125" style="223" customWidth="1"/>
    <col min="12844" max="12849" width="10.15625" style="223" customWidth="1"/>
    <col min="12850" max="12850" width="19.20703125" style="223" customWidth="1"/>
    <col min="12851" max="12851" width="15" style="223" customWidth="1"/>
    <col min="12852" max="12852" width="15.3125" style="223" customWidth="1"/>
    <col min="12853" max="12853" width="13.5234375" style="223" customWidth="1"/>
    <col min="12854" max="12854" width="18.7890625" style="223" customWidth="1"/>
    <col min="12855" max="12855" width="15" style="223" customWidth="1"/>
    <col min="12856" max="12856" width="14.20703125" style="223" customWidth="1"/>
    <col min="12857" max="12857" width="11.1015625" style="223" customWidth="1"/>
    <col min="12858" max="12858" width="7.83984375" style="223" customWidth="1"/>
    <col min="12859" max="12859" width="9.62890625" style="223" customWidth="1"/>
    <col min="12860" max="12860" width="1.1015625" style="223" customWidth="1"/>
    <col min="12861" max="13056" width="9.62890625" style="223"/>
    <col min="13057" max="13057" width="22.20703125" style="223" customWidth="1"/>
    <col min="13058" max="13058" width="12.47265625" style="223" customWidth="1"/>
    <col min="13059" max="13075" width="0" style="223" hidden="1" customWidth="1"/>
    <col min="13076" max="13076" width="39.9453125" style="223" customWidth="1"/>
    <col min="13077" max="13077" width="62.3671875" style="223" customWidth="1"/>
    <col min="13078" max="13078" width="25.3125" style="223" customWidth="1"/>
    <col min="13079" max="13079" width="12.05078125" style="223" customWidth="1"/>
    <col min="13080" max="13080" width="24.3671875" style="223" customWidth="1"/>
    <col min="13081" max="13083" width="12.05078125" style="223" customWidth="1"/>
    <col min="13084" max="13084" width="15.83984375" style="223" customWidth="1"/>
    <col min="13085" max="13085" width="11.5234375" style="223" customWidth="1"/>
    <col min="13086" max="13086" width="0" style="223" hidden="1" customWidth="1"/>
    <col min="13087" max="13087" width="18.5234375" style="223" customWidth="1"/>
    <col min="13088" max="13088" width="21.26171875" style="223" customWidth="1"/>
    <col min="13089" max="13089" width="16.3671875" style="223" customWidth="1"/>
    <col min="13090" max="13090" width="15" style="223" customWidth="1"/>
    <col min="13091" max="13091" width="10.15625" style="223" customWidth="1"/>
    <col min="13092" max="13092" width="16.5234375" style="223" customWidth="1"/>
    <col min="13093" max="13093" width="16.1015625" style="223" customWidth="1"/>
    <col min="13094" max="13095" width="12.83984375" style="223" customWidth="1"/>
    <col min="13096" max="13096" width="14.89453125" style="223" customWidth="1"/>
    <col min="13097" max="13097" width="18" style="223" customWidth="1"/>
    <col min="13098" max="13098" width="10.15625" style="223" customWidth="1"/>
    <col min="13099" max="13099" width="11.20703125" style="223" customWidth="1"/>
    <col min="13100" max="13105" width="10.15625" style="223" customWidth="1"/>
    <col min="13106" max="13106" width="19.20703125" style="223" customWidth="1"/>
    <col min="13107" max="13107" width="15" style="223" customWidth="1"/>
    <col min="13108" max="13108" width="15.3125" style="223" customWidth="1"/>
    <col min="13109" max="13109" width="13.5234375" style="223" customWidth="1"/>
    <col min="13110" max="13110" width="18.7890625" style="223" customWidth="1"/>
    <col min="13111" max="13111" width="15" style="223" customWidth="1"/>
    <col min="13112" max="13112" width="14.20703125" style="223" customWidth="1"/>
    <col min="13113" max="13113" width="11.1015625" style="223" customWidth="1"/>
    <col min="13114" max="13114" width="7.83984375" style="223" customWidth="1"/>
    <col min="13115" max="13115" width="9.62890625" style="223" customWidth="1"/>
    <col min="13116" max="13116" width="1.1015625" style="223" customWidth="1"/>
    <col min="13117" max="13312" width="9.62890625" style="223"/>
    <col min="13313" max="13313" width="22.20703125" style="223" customWidth="1"/>
    <col min="13314" max="13314" width="12.47265625" style="223" customWidth="1"/>
    <col min="13315" max="13331" width="0" style="223" hidden="1" customWidth="1"/>
    <col min="13332" max="13332" width="39.9453125" style="223" customWidth="1"/>
    <col min="13333" max="13333" width="62.3671875" style="223" customWidth="1"/>
    <col min="13334" max="13334" width="25.3125" style="223" customWidth="1"/>
    <col min="13335" max="13335" width="12.05078125" style="223" customWidth="1"/>
    <col min="13336" max="13336" width="24.3671875" style="223" customWidth="1"/>
    <col min="13337" max="13339" width="12.05078125" style="223" customWidth="1"/>
    <col min="13340" max="13340" width="15.83984375" style="223" customWidth="1"/>
    <col min="13341" max="13341" width="11.5234375" style="223" customWidth="1"/>
    <col min="13342" max="13342" width="0" style="223" hidden="1" customWidth="1"/>
    <col min="13343" max="13343" width="18.5234375" style="223" customWidth="1"/>
    <col min="13344" max="13344" width="21.26171875" style="223" customWidth="1"/>
    <col min="13345" max="13345" width="16.3671875" style="223" customWidth="1"/>
    <col min="13346" max="13346" width="15" style="223" customWidth="1"/>
    <col min="13347" max="13347" width="10.15625" style="223" customWidth="1"/>
    <col min="13348" max="13348" width="16.5234375" style="223" customWidth="1"/>
    <col min="13349" max="13349" width="16.1015625" style="223" customWidth="1"/>
    <col min="13350" max="13351" width="12.83984375" style="223" customWidth="1"/>
    <col min="13352" max="13352" width="14.89453125" style="223" customWidth="1"/>
    <col min="13353" max="13353" width="18" style="223" customWidth="1"/>
    <col min="13354" max="13354" width="10.15625" style="223" customWidth="1"/>
    <col min="13355" max="13355" width="11.20703125" style="223" customWidth="1"/>
    <col min="13356" max="13361" width="10.15625" style="223" customWidth="1"/>
    <col min="13362" max="13362" width="19.20703125" style="223" customWidth="1"/>
    <col min="13363" max="13363" width="15" style="223" customWidth="1"/>
    <col min="13364" max="13364" width="15.3125" style="223" customWidth="1"/>
    <col min="13365" max="13365" width="13.5234375" style="223" customWidth="1"/>
    <col min="13366" max="13366" width="18.7890625" style="223" customWidth="1"/>
    <col min="13367" max="13367" width="15" style="223" customWidth="1"/>
    <col min="13368" max="13368" width="14.20703125" style="223" customWidth="1"/>
    <col min="13369" max="13369" width="11.1015625" style="223" customWidth="1"/>
    <col min="13370" max="13370" width="7.83984375" style="223" customWidth="1"/>
    <col min="13371" max="13371" width="9.62890625" style="223" customWidth="1"/>
    <col min="13372" max="13372" width="1.1015625" style="223" customWidth="1"/>
    <col min="13373" max="13568" width="9.62890625" style="223"/>
    <col min="13569" max="13569" width="22.20703125" style="223" customWidth="1"/>
    <col min="13570" max="13570" width="12.47265625" style="223" customWidth="1"/>
    <col min="13571" max="13587" width="0" style="223" hidden="1" customWidth="1"/>
    <col min="13588" max="13588" width="39.9453125" style="223" customWidth="1"/>
    <col min="13589" max="13589" width="62.3671875" style="223" customWidth="1"/>
    <col min="13590" max="13590" width="25.3125" style="223" customWidth="1"/>
    <col min="13591" max="13591" width="12.05078125" style="223" customWidth="1"/>
    <col min="13592" max="13592" width="24.3671875" style="223" customWidth="1"/>
    <col min="13593" max="13595" width="12.05078125" style="223" customWidth="1"/>
    <col min="13596" max="13596" width="15.83984375" style="223" customWidth="1"/>
    <col min="13597" max="13597" width="11.5234375" style="223" customWidth="1"/>
    <col min="13598" max="13598" width="0" style="223" hidden="1" customWidth="1"/>
    <col min="13599" max="13599" width="18.5234375" style="223" customWidth="1"/>
    <col min="13600" max="13600" width="21.26171875" style="223" customWidth="1"/>
    <col min="13601" max="13601" width="16.3671875" style="223" customWidth="1"/>
    <col min="13602" max="13602" width="15" style="223" customWidth="1"/>
    <col min="13603" max="13603" width="10.15625" style="223" customWidth="1"/>
    <col min="13604" max="13604" width="16.5234375" style="223" customWidth="1"/>
    <col min="13605" max="13605" width="16.1015625" style="223" customWidth="1"/>
    <col min="13606" max="13607" width="12.83984375" style="223" customWidth="1"/>
    <col min="13608" max="13608" width="14.89453125" style="223" customWidth="1"/>
    <col min="13609" max="13609" width="18" style="223" customWidth="1"/>
    <col min="13610" max="13610" width="10.15625" style="223" customWidth="1"/>
    <col min="13611" max="13611" width="11.20703125" style="223" customWidth="1"/>
    <col min="13612" max="13617" width="10.15625" style="223" customWidth="1"/>
    <col min="13618" max="13618" width="19.20703125" style="223" customWidth="1"/>
    <col min="13619" max="13619" width="15" style="223" customWidth="1"/>
    <col min="13620" max="13620" width="15.3125" style="223" customWidth="1"/>
    <col min="13621" max="13621" width="13.5234375" style="223" customWidth="1"/>
    <col min="13622" max="13622" width="18.7890625" style="223" customWidth="1"/>
    <col min="13623" max="13623" width="15" style="223" customWidth="1"/>
    <col min="13624" max="13624" width="14.20703125" style="223" customWidth="1"/>
    <col min="13625" max="13625" width="11.1015625" style="223" customWidth="1"/>
    <col min="13626" max="13626" width="7.83984375" style="223" customWidth="1"/>
    <col min="13627" max="13627" width="9.62890625" style="223" customWidth="1"/>
    <col min="13628" max="13628" width="1.1015625" style="223" customWidth="1"/>
    <col min="13629" max="13824" width="9.62890625" style="223"/>
    <col min="13825" max="13825" width="22.20703125" style="223" customWidth="1"/>
    <col min="13826" max="13826" width="12.47265625" style="223" customWidth="1"/>
    <col min="13827" max="13843" width="0" style="223" hidden="1" customWidth="1"/>
    <col min="13844" max="13844" width="39.9453125" style="223" customWidth="1"/>
    <col min="13845" max="13845" width="62.3671875" style="223" customWidth="1"/>
    <col min="13846" max="13846" width="25.3125" style="223" customWidth="1"/>
    <col min="13847" max="13847" width="12.05078125" style="223" customWidth="1"/>
    <col min="13848" max="13848" width="24.3671875" style="223" customWidth="1"/>
    <col min="13849" max="13851" width="12.05078125" style="223" customWidth="1"/>
    <col min="13852" max="13852" width="15.83984375" style="223" customWidth="1"/>
    <col min="13853" max="13853" width="11.5234375" style="223" customWidth="1"/>
    <col min="13854" max="13854" width="0" style="223" hidden="1" customWidth="1"/>
    <col min="13855" max="13855" width="18.5234375" style="223" customWidth="1"/>
    <col min="13856" max="13856" width="21.26171875" style="223" customWidth="1"/>
    <col min="13857" max="13857" width="16.3671875" style="223" customWidth="1"/>
    <col min="13858" max="13858" width="15" style="223" customWidth="1"/>
    <col min="13859" max="13859" width="10.15625" style="223" customWidth="1"/>
    <col min="13860" max="13860" width="16.5234375" style="223" customWidth="1"/>
    <col min="13861" max="13861" width="16.1015625" style="223" customWidth="1"/>
    <col min="13862" max="13863" width="12.83984375" style="223" customWidth="1"/>
    <col min="13864" max="13864" width="14.89453125" style="223" customWidth="1"/>
    <col min="13865" max="13865" width="18" style="223" customWidth="1"/>
    <col min="13866" max="13866" width="10.15625" style="223" customWidth="1"/>
    <col min="13867" max="13867" width="11.20703125" style="223" customWidth="1"/>
    <col min="13868" max="13873" width="10.15625" style="223" customWidth="1"/>
    <col min="13874" max="13874" width="19.20703125" style="223" customWidth="1"/>
    <col min="13875" max="13875" width="15" style="223" customWidth="1"/>
    <col min="13876" max="13876" width="15.3125" style="223" customWidth="1"/>
    <col min="13877" max="13877" width="13.5234375" style="223" customWidth="1"/>
    <col min="13878" max="13878" width="18.7890625" style="223" customWidth="1"/>
    <col min="13879" max="13879" width="15" style="223" customWidth="1"/>
    <col min="13880" max="13880" width="14.20703125" style="223" customWidth="1"/>
    <col min="13881" max="13881" width="11.1015625" style="223" customWidth="1"/>
    <col min="13882" max="13882" width="7.83984375" style="223" customWidth="1"/>
    <col min="13883" max="13883" width="9.62890625" style="223" customWidth="1"/>
    <col min="13884" max="13884" width="1.1015625" style="223" customWidth="1"/>
    <col min="13885" max="14080" width="9.62890625" style="223"/>
    <col min="14081" max="14081" width="22.20703125" style="223" customWidth="1"/>
    <col min="14082" max="14082" width="12.47265625" style="223" customWidth="1"/>
    <col min="14083" max="14099" width="0" style="223" hidden="1" customWidth="1"/>
    <col min="14100" max="14100" width="39.9453125" style="223" customWidth="1"/>
    <col min="14101" max="14101" width="62.3671875" style="223" customWidth="1"/>
    <col min="14102" max="14102" width="25.3125" style="223" customWidth="1"/>
    <col min="14103" max="14103" width="12.05078125" style="223" customWidth="1"/>
    <col min="14104" max="14104" width="24.3671875" style="223" customWidth="1"/>
    <col min="14105" max="14107" width="12.05078125" style="223" customWidth="1"/>
    <col min="14108" max="14108" width="15.83984375" style="223" customWidth="1"/>
    <col min="14109" max="14109" width="11.5234375" style="223" customWidth="1"/>
    <col min="14110" max="14110" width="0" style="223" hidden="1" customWidth="1"/>
    <col min="14111" max="14111" width="18.5234375" style="223" customWidth="1"/>
    <col min="14112" max="14112" width="21.26171875" style="223" customWidth="1"/>
    <col min="14113" max="14113" width="16.3671875" style="223" customWidth="1"/>
    <col min="14114" max="14114" width="15" style="223" customWidth="1"/>
    <col min="14115" max="14115" width="10.15625" style="223" customWidth="1"/>
    <col min="14116" max="14116" width="16.5234375" style="223" customWidth="1"/>
    <col min="14117" max="14117" width="16.1015625" style="223" customWidth="1"/>
    <col min="14118" max="14119" width="12.83984375" style="223" customWidth="1"/>
    <col min="14120" max="14120" width="14.89453125" style="223" customWidth="1"/>
    <col min="14121" max="14121" width="18" style="223" customWidth="1"/>
    <col min="14122" max="14122" width="10.15625" style="223" customWidth="1"/>
    <col min="14123" max="14123" width="11.20703125" style="223" customWidth="1"/>
    <col min="14124" max="14129" width="10.15625" style="223" customWidth="1"/>
    <col min="14130" max="14130" width="19.20703125" style="223" customWidth="1"/>
    <col min="14131" max="14131" width="15" style="223" customWidth="1"/>
    <col min="14132" max="14132" width="15.3125" style="223" customWidth="1"/>
    <col min="14133" max="14133" width="13.5234375" style="223" customWidth="1"/>
    <col min="14134" max="14134" width="18.7890625" style="223" customWidth="1"/>
    <col min="14135" max="14135" width="15" style="223" customWidth="1"/>
    <col min="14136" max="14136" width="14.20703125" style="223" customWidth="1"/>
    <col min="14137" max="14137" width="11.1015625" style="223" customWidth="1"/>
    <col min="14138" max="14138" width="7.83984375" style="223" customWidth="1"/>
    <col min="14139" max="14139" width="9.62890625" style="223" customWidth="1"/>
    <col min="14140" max="14140" width="1.1015625" style="223" customWidth="1"/>
    <col min="14141" max="14336" width="9.62890625" style="223"/>
    <col min="14337" max="14337" width="22.20703125" style="223" customWidth="1"/>
    <col min="14338" max="14338" width="12.47265625" style="223" customWidth="1"/>
    <col min="14339" max="14355" width="0" style="223" hidden="1" customWidth="1"/>
    <col min="14356" max="14356" width="39.9453125" style="223" customWidth="1"/>
    <col min="14357" max="14357" width="62.3671875" style="223" customWidth="1"/>
    <col min="14358" max="14358" width="25.3125" style="223" customWidth="1"/>
    <col min="14359" max="14359" width="12.05078125" style="223" customWidth="1"/>
    <col min="14360" max="14360" width="24.3671875" style="223" customWidth="1"/>
    <col min="14361" max="14363" width="12.05078125" style="223" customWidth="1"/>
    <col min="14364" max="14364" width="15.83984375" style="223" customWidth="1"/>
    <col min="14365" max="14365" width="11.5234375" style="223" customWidth="1"/>
    <col min="14366" max="14366" width="0" style="223" hidden="1" customWidth="1"/>
    <col min="14367" max="14367" width="18.5234375" style="223" customWidth="1"/>
    <col min="14368" max="14368" width="21.26171875" style="223" customWidth="1"/>
    <col min="14369" max="14369" width="16.3671875" style="223" customWidth="1"/>
    <col min="14370" max="14370" width="15" style="223" customWidth="1"/>
    <col min="14371" max="14371" width="10.15625" style="223" customWidth="1"/>
    <col min="14372" max="14372" width="16.5234375" style="223" customWidth="1"/>
    <col min="14373" max="14373" width="16.1015625" style="223" customWidth="1"/>
    <col min="14374" max="14375" width="12.83984375" style="223" customWidth="1"/>
    <col min="14376" max="14376" width="14.89453125" style="223" customWidth="1"/>
    <col min="14377" max="14377" width="18" style="223" customWidth="1"/>
    <col min="14378" max="14378" width="10.15625" style="223" customWidth="1"/>
    <col min="14379" max="14379" width="11.20703125" style="223" customWidth="1"/>
    <col min="14380" max="14385" width="10.15625" style="223" customWidth="1"/>
    <col min="14386" max="14386" width="19.20703125" style="223" customWidth="1"/>
    <col min="14387" max="14387" width="15" style="223" customWidth="1"/>
    <col min="14388" max="14388" width="15.3125" style="223" customWidth="1"/>
    <col min="14389" max="14389" width="13.5234375" style="223" customWidth="1"/>
    <col min="14390" max="14390" width="18.7890625" style="223" customWidth="1"/>
    <col min="14391" max="14391" width="15" style="223" customWidth="1"/>
    <col min="14392" max="14392" width="14.20703125" style="223" customWidth="1"/>
    <col min="14393" max="14393" width="11.1015625" style="223" customWidth="1"/>
    <col min="14394" max="14394" width="7.83984375" style="223" customWidth="1"/>
    <col min="14395" max="14395" width="9.62890625" style="223" customWidth="1"/>
    <col min="14396" max="14396" width="1.1015625" style="223" customWidth="1"/>
    <col min="14397" max="14592" width="9.62890625" style="223"/>
    <col min="14593" max="14593" width="22.20703125" style="223" customWidth="1"/>
    <col min="14594" max="14594" width="12.47265625" style="223" customWidth="1"/>
    <col min="14595" max="14611" width="0" style="223" hidden="1" customWidth="1"/>
    <col min="14612" max="14612" width="39.9453125" style="223" customWidth="1"/>
    <col min="14613" max="14613" width="62.3671875" style="223" customWidth="1"/>
    <col min="14614" max="14614" width="25.3125" style="223" customWidth="1"/>
    <col min="14615" max="14615" width="12.05078125" style="223" customWidth="1"/>
    <col min="14616" max="14616" width="24.3671875" style="223" customWidth="1"/>
    <col min="14617" max="14619" width="12.05078125" style="223" customWidth="1"/>
    <col min="14620" max="14620" width="15.83984375" style="223" customWidth="1"/>
    <col min="14621" max="14621" width="11.5234375" style="223" customWidth="1"/>
    <col min="14622" max="14622" width="0" style="223" hidden="1" customWidth="1"/>
    <col min="14623" max="14623" width="18.5234375" style="223" customWidth="1"/>
    <col min="14624" max="14624" width="21.26171875" style="223" customWidth="1"/>
    <col min="14625" max="14625" width="16.3671875" style="223" customWidth="1"/>
    <col min="14626" max="14626" width="15" style="223" customWidth="1"/>
    <col min="14627" max="14627" width="10.15625" style="223" customWidth="1"/>
    <col min="14628" max="14628" width="16.5234375" style="223" customWidth="1"/>
    <col min="14629" max="14629" width="16.1015625" style="223" customWidth="1"/>
    <col min="14630" max="14631" width="12.83984375" style="223" customWidth="1"/>
    <col min="14632" max="14632" width="14.89453125" style="223" customWidth="1"/>
    <col min="14633" max="14633" width="18" style="223" customWidth="1"/>
    <col min="14634" max="14634" width="10.15625" style="223" customWidth="1"/>
    <col min="14635" max="14635" width="11.20703125" style="223" customWidth="1"/>
    <col min="14636" max="14641" width="10.15625" style="223" customWidth="1"/>
    <col min="14642" max="14642" width="19.20703125" style="223" customWidth="1"/>
    <col min="14643" max="14643" width="15" style="223" customWidth="1"/>
    <col min="14644" max="14644" width="15.3125" style="223" customWidth="1"/>
    <col min="14645" max="14645" width="13.5234375" style="223" customWidth="1"/>
    <col min="14646" max="14646" width="18.7890625" style="223" customWidth="1"/>
    <col min="14647" max="14647" width="15" style="223" customWidth="1"/>
    <col min="14648" max="14648" width="14.20703125" style="223" customWidth="1"/>
    <col min="14649" max="14649" width="11.1015625" style="223" customWidth="1"/>
    <col min="14650" max="14650" width="7.83984375" style="223" customWidth="1"/>
    <col min="14651" max="14651" width="9.62890625" style="223" customWidth="1"/>
    <col min="14652" max="14652" width="1.1015625" style="223" customWidth="1"/>
    <col min="14653" max="14848" width="9.62890625" style="223"/>
    <col min="14849" max="14849" width="22.20703125" style="223" customWidth="1"/>
    <col min="14850" max="14850" width="12.47265625" style="223" customWidth="1"/>
    <col min="14851" max="14867" width="0" style="223" hidden="1" customWidth="1"/>
    <col min="14868" max="14868" width="39.9453125" style="223" customWidth="1"/>
    <col min="14869" max="14869" width="62.3671875" style="223" customWidth="1"/>
    <col min="14870" max="14870" width="25.3125" style="223" customWidth="1"/>
    <col min="14871" max="14871" width="12.05078125" style="223" customWidth="1"/>
    <col min="14872" max="14872" width="24.3671875" style="223" customWidth="1"/>
    <col min="14873" max="14875" width="12.05078125" style="223" customWidth="1"/>
    <col min="14876" max="14876" width="15.83984375" style="223" customWidth="1"/>
    <col min="14877" max="14877" width="11.5234375" style="223" customWidth="1"/>
    <col min="14878" max="14878" width="0" style="223" hidden="1" customWidth="1"/>
    <col min="14879" max="14879" width="18.5234375" style="223" customWidth="1"/>
    <col min="14880" max="14880" width="21.26171875" style="223" customWidth="1"/>
    <col min="14881" max="14881" width="16.3671875" style="223" customWidth="1"/>
    <col min="14882" max="14882" width="15" style="223" customWidth="1"/>
    <col min="14883" max="14883" width="10.15625" style="223" customWidth="1"/>
    <col min="14884" max="14884" width="16.5234375" style="223" customWidth="1"/>
    <col min="14885" max="14885" width="16.1015625" style="223" customWidth="1"/>
    <col min="14886" max="14887" width="12.83984375" style="223" customWidth="1"/>
    <col min="14888" max="14888" width="14.89453125" style="223" customWidth="1"/>
    <col min="14889" max="14889" width="18" style="223" customWidth="1"/>
    <col min="14890" max="14890" width="10.15625" style="223" customWidth="1"/>
    <col min="14891" max="14891" width="11.20703125" style="223" customWidth="1"/>
    <col min="14892" max="14897" width="10.15625" style="223" customWidth="1"/>
    <col min="14898" max="14898" width="19.20703125" style="223" customWidth="1"/>
    <col min="14899" max="14899" width="15" style="223" customWidth="1"/>
    <col min="14900" max="14900" width="15.3125" style="223" customWidth="1"/>
    <col min="14901" max="14901" width="13.5234375" style="223" customWidth="1"/>
    <col min="14902" max="14902" width="18.7890625" style="223" customWidth="1"/>
    <col min="14903" max="14903" width="15" style="223" customWidth="1"/>
    <col min="14904" max="14904" width="14.20703125" style="223" customWidth="1"/>
    <col min="14905" max="14905" width="11.1015625" style="223" customWidth="1"/>
    <col min="14906" max="14906" width="7.83984375" style="223" customWidth="1"/>
    <col min="14907" max="14907" width="9.62890625" style="223" customWidth="1"/>
    <col min="14908" max="14908" width="1.1015625" style="223" customWidth="1"/>
    <col min="14909" max="15104" width="9.62890625" style="223"/>
    <col min="15105" max="15105" width="22.20703125" style="223" customWidth="1"/>
    <col min="15106" max="15106" width="12.47265625" style="223" customWidth="1"/>
    <col min="15107" max="15123" width="0" style="223" hidden="1" customWidth="1"/>
    <col min="15124" max="15124" width="39.9453125" style="223" customWidth="1"/>
    <col min="15125" max="15125" width="62.3671875" style="223" customWidth="1"/>
    <col min="15126" max="15126" width="25.3125" style="223" customWidth="1"/>
    <col min="15127" max="15127" width="12.05078125" style="223" customWidth="1"/>
    <col min="15128" max="15128" width="24.3671875" style="223" customWidth="1"/>
    <col min="15129" max="15131" width="12.05078125" style="223" customWidth="1"/>
    <col min="15132" max="15132" width="15.83984375" style="223" customWidth="1"/>
    <col min="15133" max="15133" width="11.5234375" style="223" customWidth="1"/>
    <col min="15134" max="15134" width="0" style="223" hidden="1" customWidth="1"/>
    <col min="15135" max="15135" width="18.5234375" style="223" customWidth="1"/>
    <col min="15136" max="15136" width="21.26171875" style="223" customWidth="1"/>
    <col min="15137" max="15137" width="16.3671875" style="223" customWidth="1"/>
    <col min="15138" max="15138" width="15" style="223" customWidth="1"/>
    <col min="15139" max="15139" width="10.15625" style="223" customWidth="1"/>
    <col min="15140" max="15140" width="16.5234375" style="223" customWidth="1"/>
    <col min="15141" max="15141" width="16.1015625" style="223" customWidth="1"/>
    <col min="15142" max="15143" width="12.83984375" style="223" customWidth="1"/>
    <col min="15144" max="15144" width="14.89453125" style="223" customWidth="1"/>
    <col min="15145" max="15145" width="18" style="223" customWidth="1"/>
    <col min="15146" max="15146" width="10.15625" style="223" customWidth="1"/>
    <col min="15147" max="15147" width="11.20703125" style="223" customWidth="1"/>
    <col min="15148" max="15153" width="10.15625" style="223" customWidth="1"/>
    <col min="15154" max="15154" width="19.20703125" style="223" customWidth="1"/>
    <col min="15155" max="15155" width="15" style="223" customWidth="1"/>
    <col min="15156" max="15156" width="15.3125" style="223" customWidth="1"/>
    <col min="15157" max="15157" width="13.5234375" style="223" customWidth="1"/>
    <col min="15158" max="15158" width="18.7890625" style="223" customWidth="1"/>
    <col min="15159" max="15159" width="15" style="223" customWidth="1"/>
    <col min="15160" max="15160" width="14.20703125" style="223" customWidth="1"/>
    <col min="15161" max="15161" width="11.1015625" style="223" customWidth="1"/>
    <col min="15162" max="15162" width="7.83984375" style="223" customWidth="1"/>
    <col min="15163" max="15163" width="9.62890625" style="223" customWidth="1"/>
    <col min="15164" max="15164" width="1.1015625" style="223" customWidth="1"/>
    <col min="15165" max="15360" width="9.62890625" style="223"/>
    <col min="15361" max="15361" width="22.20703125" style="223" customWidth="1"/>
    <col min="15362" max="15362" width="12.47265625" style="223" customWidth="1"/>
    <col min="15363" max="15379" width="0" style="223" hidden="1" customWidth="1"/>
    <col min="15380" max="15380" width="39.9453125" style="223" customWidth="1"/>
    <col min="15381" max="15381" width="62.3671875" style="223" customWidth="1"/>
    <col min="15382" max="15382" width="25.3125" style="223" customWidth="1"/>
    <col min="15383" max="15383" width="12.05078125" style="223" customWidth="1"/>
    <col min="15384" max="15384" width="24.3671875" style="223" customWidth="1"/>
    <col min="15385" max="15387" width="12.05078125" style="223" customWidth="1"/>
    <col min="15388" max="15388" width="15.83984375" style="223" customWidth="1"/>
    <col min="15389" max="15389" width="11.5234375" style="223" customWidth="1"/>
    <col min="15390" max="15390" width="0" style="223" hidden="1" customWidth="1"/>
    <col min="15391" max="15391" width="18.5234375" style="223" customWidth="1"/>
    <col min="15392" max="15392" width="21.26171875" style="223" customWidth="1"/>
    <col min="15393" max="15393" width="16.3671875" style="223" customWidth="1"/>
    <col min="15394" max="15394" width="15" style="223" customWidth="1"/>
    <col min="15395" max="15395" width="10.15625" style="223" customWidth="1"/>
    <col min="15396" max="15396" width="16.5234375" style="223" customWidth="1"/>
    <col min="15397" max="15397" width="16.1015625" style="223" customWidth="1"/>
    <col min="15398" max="15399" width="12.83984375" style="223" customWidth="1"/>
    <col min="15400" max="15400" width="14.89453125" style="223" customWidth="1"/>
    <col min="15401" max="15401" width="18" style="223" customWidth="1"/>
    <col min="15402" max="15402" width="10.15625" style="223" customWidth="1"/>
    <col min="15403" max="15403" width="11.20703125" style="223" customWidth="1"/>
    <col min="15404" max="15409" width="10.15625" style="223" customWidth="1"/>
    <col min="15410" max="15410" width="19.20703125" style="223" customWidth="1"/>
    <col min="15411" max="15411" width="15" style="223" customWidth="1"/>
    <col min="15412" max="15412" width="15.3125" style="223" customWidth="1"/>
    <col min="15413" max="15413" width="13.5234375" style="223" customWidth="1"/>
    <col min="15414" max="15414" width="18.7890625" style="223" customWidth="1"/>
    <col min="15415" max="15415" width="15" style="223" customWidth="1"/>
    <col min="15416" max="15416" width="14.20703125" style="223" customWidth="1"/>
    <col min="15417" max="15417" width="11.1015625" style="223" customWidth="1"/>
    <col min="15418" max="15418" width="7.83984375" style="223" customWidth="1"/>
    <col min="15419" max="15419" width="9.62890625" style="223" customWidth="1"/>
    <col min="15420" max="15420" width="1.1015625" style="223" customWidth="1"/>
    <col min="15421" max="15616" width="9.62890625" style="223"/>
    <col min="15617" max="15617" width="22.20703125" style="223" customWidth="1"/>
    <col min="15618" max="15618" width="12.47265625" style="223" customWidth="1"/>
    <col min="15619" max="15635" width="0" style="223" hidden="1" customWidth="1"/>
    <col min="15636" max="15636" width="39.9453125" style="223" customWidth="1"/>
    <col min="15637" max="15637" width="62.3671875" style="223" customWidth="1"/>
    <col min="15638" max="15638" width="25.3125" style="223" customWidth="1"/>
    <col min="15639" max="15639" width="12.05078125" style="223" customWidth="1"/>
    <col min="15640" max="15640" width="24.3671875" style="223" customWidth="1"/>
    <col min="15641" max="15643" width="12.05078125" style="223" customWidth="1"/>
    <col min="15644" max="15644" width="15.83984375" style="223" customWidth="1"/>
    <col min="15645" max="15645" width="11.5234375" style="223" customWidth="1"/>
    <col min="15646" max="15646" width="0" style="223" hidden="1" customWidth="1"/>
    <col min="15647" max="15647" width="18.5234375" style="223" customWidth="1"/>
    <col min="15648" max="15648" width="21.26171875" style="223" customWidth="1"/>
    <col min="15649" max="15649" width="16.3671875" style="223" customWidth="1"/>
    <col min="15650" max="15650" width="15" style="223" customWidth="1"/>
    <col min="15651" max="15651" width="10.15625" style="223" customWidth="1"/>
    <col min="15652" max="15652" width="16.5234375" style="223" customWidth="1"/>
    <col min="15653" max="15653" width="16.1015625" style="223" customWidth="1"/>
    <col min="15654" max="15655" width="12.83984375" style="223" customWidth="1"/>
    <col min="15656" max="15656" width="14.89453125" style="223" customWidth="1"/>
    <col min="15657" max="15657" width="18" style="223" customWidth="1"/>
    <col min="15658" max="15658" width="10.15625" style="223" customWidth="1"/>
    <col min="15659" max="15659" width="11.20703125" style="223" customWidth="1"/>
    <col min="15660" max="15665" width="10.15625" style="223" customWidth="1"/>
    <col min="15666" max="15666" width="19.20703125" style="223" customWidth="1"/>
    <col min="15667" max="15667" width="15" style="223" customWidth="1"/>
    <col min="15668" max="15668" width="15.3125" style="223" customWidth="1"/>
    <col min="15669" max="15669" width="13.5234375" style="223" customWidth="1"/>
    <col min="15670" max="15670" width="18.7890625" style="223" customWidth="1"/>
    <col min="15671" max="15671" width="15" style="223" customWidth="1"/>
    <col min="15672" max="15672" width="14.20703125" style="223" customWidth="1"/>
    <col min="15673" max="15673" width="11.1015625" style="223" customWidth="1"/>
    <col min="15674" max="15674" width="7.83984375" style="223" customWidth="1"/>
    <col min="15675" max="15675" width="9.62890625" style="223" customWidth="1"/>
    <col min="15676" max="15676" width="1.1015625" style="223" customWidth="1"/>
    <col min="15677" max="15872" width="9.62890625" style="223"/>
    <col min="15873" max="15873" width="22.20703125" style="223" customWidth="1"/>
    <col min="15874" max="15874" width="12.47265625" style="223" customWidth="1"/>
    <col min="15875" max="15891" width="0" style="223" hidden="1" customWidth="1"/>
    <col min="15892" max="15892" width="39.9453125" style="223" customWidth="1"/>
    <col min="15893" max="15893" width="62.3671875" style="223" customWidth="1"/>
    <col min="15894" max="15894" width="25.3125" style="223" customWidth="1"/>
    <col min="15895" max="15895" width="12.05078125" style="223" customWidth="1"/>
    <col min="15896" max="15896" width="24.3671875" style="223" customWidth="1"/>
    <col min="15897" max="15899" width="12.05078125" style="223" customWidth="1"/>
    <col min="15900" max="15900" width="15.83984375" style="223" customWidth="1"/>
    <col min="15901" max="15901" width="11.5234375" style="223" customWidth="1"/>
    <col min="15902" max="15902" width="0" style="223" hidden="1" customWidth="1"/>
    <col min="15903" max="15903" width="18.5234375" style="223" customWidth="1"/>
    <col min="15904" max="15904" width="21.26171875" style="223" customWidth="1"/>
    <col min="15905" max="15905" width="16.3671875" style="223" customWidth="1"/>
    <col min="15906" max="15906" width="15" style="223" customWidth="1"/>
    <col min="15907" max="15907" width="10.15625" style="223" customWidth="1"/>
    <col min="15908" max="15908" width="16.5234375" style="223" customWidth="1"/>
    <col min="15909" max="15909" width="16.1015625" style="223" customWidth="1"/>
    <col min="15910" max="15911" width="12.83984375" style="223" customWidth="1"/>
    <col min="15912" max="15912" width="14.89453125" style="223" customWidth="1"/>
    <col min="15913" max="15913" width="18" style="223" customWidth="1"/>
    <col min="15914" max="15914" width="10.15625" style="223" customWidth="1"/>
    <col min="15915" max="15915" width="11.20703125" style="223" customWidth="1"/>
    <col min="15916" max="15921" width="10.15625" style="223" customWidth="1"/>
    <col min="15922" max="15922" width="19.20703125" style="223" customWidth="1"/>
    <col min="15923" max="15923" width="15" style="223" customWidth="1"/>
    <col min="15924" max="15924" width="15.3125" style="223" customWidth="1"/>
    <col min="15925" max="15925" width="13.5234375" style="223" customWidth="1"/>
    <col min="15926" max="15926" width="18.7890625" style="223" customWidth="1"/>
    <col min="15927" max="15927" width="15" style="223" customWidth="1"/>
    <col min="15928" max="15928" width="14.20703125" style="223" customWidth="1"/>
    <col min="15929" max="15929" width="11.1015625" style="223" customWidth="1"/>
    <col min="15930" max="15930" width="7.83984375" style="223" customWidth="1"/>
    <col min="15931" max="15931" width="9.62890625" style="223" customWidth="1"/>
    <col min="15932" max="15932" width="1.1015625" style="223" customWidth="1"/>
    <col min="15933" max="16128" width="9.62890625" style="223"/>
    <col min="16129" max="16129" width="22.20703125" style="223" customWidth="1"/>
    <col min="16130" max="16130" width="12.47265625" style="223" customWidth="1"/>
    <col min="16131" max="16147" width="0" style="223" hidden="1" customWidth="1"/>
    <col min="16148" max="16148" width="39.9453125" style="223" customWidth="1"/>
    <col min="16149" max="16149" width="62.3671875" style="223" customWidth="1"/>
    <col min="16150" max="16150" width="25.3125" style="223" customWidth="1"/>
    <col min="16151" max="16151" width="12.05078125" style="223" customWidth="1"/>
    <col min="16152" max="16152" width="24.3671875" style="223" customWidth="1"/>
    <col min="16153" max="16155" width="12.05078125" style="223" customWidth="1"/>
    <col min="16156" max="16156" width="15.83984375" style="223" customWidth="1"/>
    <col min="16157" max="16157" width="11.5234375" style="223" customWidth="1"/>
    <col min="16158" max="16158" width="0" style="223" hidden="1" customWidth="1"/>
    <col min="16159" max="16159" width="18.5234375" style="223" customWidth="1"/>
    <col min="16160" max="16160" width="21.26171875" style="223" customWidth="1"/>
    <col min="16161" max="16161" width="16.3671875" style="223" customWidth="1"/>
    <col min="16162" max="16162" width="15" style="223" customWidth="1"/>
    <col min="16163" max="16163" width="10.15625" style="223" customWidth="1"/>
    <col min="16164" max="16164" width="16.5234375" style="223" customWidth="1"/>
    <col min="16165" max="16165" width="16.1015625" style="223" customWidth="1"/>
    <col min="16166" max="16167" width="12.83984375" style="223" customWidth="1"/>
    <col min="16168" max="16168" width="14.89453125" style="223" customWidth="1"/>
    <col min="16169" max="16169" width="18" style="223" customWidth="1"/>
    <col min="16170" max="16170" width="10.15625" style="223" customWidth="1"/>
    <col min="16171" max="16171" width="11.20703125" style="223" customWidth="1"/>
    <col min="16172" max="16177" width="10.15625" style="223" customWidth="1"/>
    <col min="16178" max="16178" width="19.20703125" style="223" customWidth="1"/>
    <col min="16179" max="16179" width="15" style="223" customWidth="1"/>
    <col min="16180" max="16180" width="15.3125" style="223" customWidth="1"/>
    <col min="16181" max="16181" width="13.5234375" style="223" customWidth="1"/>
    <col min="16182" max="16182" width="18.7890625" style="223" customWidth="1"/>
    <col min="16183" max="16183" width="15" style="223" customWidth="1"/>
    <col min="16184" max="16184" width="14.20703125" style="223" customWidth="1"/>
    <col min="16185" max="16185" width="11.1015625" style="223" customWidth="1"/>
    <col min="16186" max="16186" width="7.83984375" style="223" customWidth="1"/>
    <col min="16187" max="16187" width="9.62890625" style="223" customWidth="1"/>
    <col min="16188" max="16188" width="1.1015625" style="223" customWidth="1"/>
    <col min="16189" max="16384" width="9.62890625" style="223"/>
  </cols>
  <sheetData>
    <row r="1" spans="1:63" ht="72.75" customHeight="1" x14ac:dyDescent="1.1499999999999999">
      <c r="B1" s="1294" t="s">
        <v>0</v>
      </c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4"/>
      <c r="V1" s="1294"/>
      <c r="W1" s="1294"/>
      <c r="X1" s="1294"/>
      <c r="Y1" s="1294"/>
      <c r="Z1" s="1294"/>
      <c r="AA1" s="1294"/>
      <c r="AB1" s="1294"/>
      <c r="AC1" s="1294"/>
      <c r="AD1" s="1294"/>
      <c r="AE1" s="1294"/>
      <c r="AF1" s="1294"/>
      <c r="AG1" s="1294"/>
      <c r="AH1" s="1294"/>
      <c r="AI1" s="1294"/>
      <c r="AJ1" s="1294"/>
      <c r="AK1" s="1294"/>
      <c r="AL1" s="1294"/>
      <c r="AM1" s="1294"/>
      <c r="AN1" s="1294"/>
      <c r="AO1" s="1294"/>
      <c r="AP1" s="1294"/>
      <c r="AQ1" s="1294"/>
      <c r="AR1" s="1294"/>
      <c r="AS1" s="1294"/>
      <c r="AT1" s="1294"/>
      <c r="AU1" s="1294"/>
      <c r="AV1" s="1294"/>
      <c r="AW1" s="1294"/>
      <c r="AX1" s="1294"/>
      <c r="AY1" s="1294"/>
      <c r="AZ1" s="1294"/>
      <c r="BA1" s="1294"/>
    </row>
    <row r="2" spans="1:63" ht="12.75" customHeight="1" x14ac:dyDescent="1"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  <c r="AQ2" s="1295"/>
      <c r="AR2" s="1295"/>
      <c r="AS2" s="1295"/>
      <c r="AT2" s="1295"/>
      <c r="AU2" s="1295"/>
      <c r="AV2" s="1295"/>
      <c r="AW2" s="1295"/>
      <c r="AX2" s="1295"/>
      <c r="AY2" s="1295"/>
      <c r="AZ2" s="1295"/>
      <c r="BA2" s="1295"/>
    </row>
    <row r="3" spans="1:63" ht="68.25" customHeight="1" x14ac:dyDescent="0.4">
      <c r="B3" s="1296" t="s">
        <v>340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  <c r="AQ3" s="1296"/>
      <c r="AR3" s="1296"/>
      <c r="AS3" s="1296"/>
      <c r="AT3" s="1296"/>
      <c r="AU3" s="1296"/>
      <c r="AV3" s="1296"/>
      <c r="AW3" s="1296"/>
      <c r="AX3" s="1296"/>
      <c r="AY3" s="1296"/>
      <c r="AZ3" s="1296"/>
      <c r="BA3" s="1296"/>
    </row>
    <row r="4" spans="1:63" ht="48.75" customHeight="1" x14ac:dyDescent="1.6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1297" t="s">
        <v>2</v>
      </c>
      <c r="U4" s="1297"/>
      <c r="V4" s="225"/>
      <c r="W4" s="225"/>
      <c r="X4" s="1298" t="s">
        <v>314</v>
      </c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</row>
    <row r="5" spans="1:63" ht="67.5" customHeight="1" x14ac:dyDescent="1.05">
      <c r="B5" s="1177" t="s">
        <v>4</v>
      </c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226"/>
      <c r="X5" s="1298" t="s">
        <v>112</v>
      </c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227"/>
      <c r="AS5" s="228"/>
      <c r="AT5" s="228"/>
      <c r="AU5" s="229" t="s">
        <v>6</v>
      </c>
      <c r="AV5" s="230"/>
      <c r="AW5" s="231"/>
      <c r="AX5" s="231"/>
      <c r="AY5" s="231"/>
      <c r="AZ5" s="1740" t="s">
        <v>341</v>
      </c>
      <c r="BA5" s="1740"/>
      <c r="BB5" s="1740"/>
      <c r="BC5" s="1740"/>
      <c r="BD5" s="245"/>
    </row>
    <row r="6" spans="1:63" ht="52.5" customHeight="1" x14ac:dyDescent="1.05">
      <c r="W6" s="1404" t="s">
        <v>8</v>
      </c>
      <c r="X6" s="1404"/>
      <c r="Y6" s="1404"/>
      <c r="Z6" s="1404"/>
      <c r="AA6" s="1404"/>
      <c r="AB6" s="1404"/>
      <c r="AC6" s="234" t="s">
        <v>9</v>
      </c>
      <c r="AD6" s="1166" t="s">
        <v>315</v>
      </c>
      <c r="AE6" s="1166"/>
      <c r="AF6" s="1166"/>
      <c r="AG6" s="1166"/>
      <c r="AH6" s="1166"/>
      <c r="AI6" s="1166"/>
      <c r="AJ6" s="1166"/>
      <c r="AK6" s="1166"/>
      <c r="AL6" s="1166"/>
      <c r="AM6" s="1166"/>
      <c r="AN6" s="1166"/>
      <c r="AO6" s="1166"/>
      <c r="AP6" s="1166"/>
      <c r="AQ6" s="1166"/>
      <c r="AR6" s="1166"/>
      <c r="AS6" s="1166"/>
      <c r="AT6" s="235"/>
      <c r="AU6" s="18" t="s">
        <v>11</v>
      </c>
      <c r="AV6" s="15"/>
      <c r="AW6" s="15"/>
      <c r="AX6" s="15"/>
      <c r="AY6" s="231"/>
      <c r="AZ6" s="1656" t="s">
        <v>12</v>
      </c>
      <c r="BA6" s="1656"/>
      <c r="BB6" s="1656"/>
      <c r="BC6" s="1656"/>
      <c r="BD6" s="245"/>
    </row>
    <row r="7" spans="1:63" ht="100.5" customHeight="1" x14ac:dyDescent="1.05">
      <c r="A7" s="1291" t="s">
        <v>13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236" t="s">
        <v>316</v>
      </c>
      <c r="X7" s="236"/>
      <c r="Y7" s="236"/>
      <c r="Z7" s="236"/>
      <c r="AA7" s="236"/>
      <c r="AB7" s="236"/>
      <c r="AC7" s="236"/>
      <c r="AD7" s="236"/>
      <c r="AE7" s="1293" t="s">
        <v>342</v>
      </c>
      <c r="AF7" s="1698"/>
      <c r="AG7" s="1698"/>
      <c r="AH7" s="1698"/>
      <c r="AI7" s="1698"/>
      <c r="AJ7" s="1698"/>
      <c r="AK7" s="1698"/>
      <c r="AL7" s="1698"/>
      <c r="AM7" s="1698"/>
      <c r="AN7" s="1698"/>
      <c r="AO7" s="1698"/>
      <c r="AP7" s="1698"/>
      <c r="AQ7" s="1698"/>
      <c r="AR7" s="1698"/>
      <c r="AS7" s="1698"/>
      <c r="AT7" s="235"/>
      <c r="AU7" s="237" t="s">
        <v>15</v>
      </c>
      <c r="AV7" s="231"/>
      <c r="AW7" s="231"/>
      <c r="AX7" s="231"/>
      <c r="AY7" s="231"/>
      <c r="AZ7" s="1657" t="s">
        <v>317</v>
      </c>
      <c r="BA7" s="1657"/>
      <c r="BB7" s="1657"/>
      <c r="BC7" s="1657"/>
      <c r="BD7" s="1657"/>
    </row>
    <row r="8" spans="1:63" ht="101.65" customHeight="1" x14ac:dyDescent="1.05">
      <c r="T8" s="1280" t="s">
        <v>17</v>
      </c>
      <c r="U8" s="1280"/>
      <c r="V8" s="1280"/>
      <c r="W8" s="1400" t="s">
        <v>18</v>
      </c>
      <c r="X8" s="1400"/>
      <c r="Y8" s="1400"/>
      <c r="Z8" s="1400"/>
      <c r="AA8" s="1400"/>
      <c r="AB8" s="1400"/>
      <c r="AC8" s="1400"/>
      <c r="AD8" s="1133" t="s">
        <v>19</v>
      </c>
      <c r="AE8" s="1133"/>
      <c r="AF8" s="1133"/>
      <c r="AG8" s="1133"/>
      <c r="AH8" s="1133"/>
      <c r="AI8" s="1133"/>
      <c r="AJ8" s="1133"/>
      <c r="AK8" s="1133"/>
      <c r="AL8" s="1133"/>
      <c r="AM8" s="1133"/>
      <c r="AN8" s="1133"/>
      <c r="AO8" s="1133"/>
      <c r="AP8" s="1133"/>
      <c r="AQ8" s="1133"/>
      <c r="AR8" s="1133"/>
      <c r="AS8" s="1133"/>
      <c r="AT8" s="235"/>
      <c r="AU8" s="237" t="s">
        <v>20</v>
      </c>
      <c r="AV8" s="238"/>
      <c r="AW8" s="238"/>
      <c r="AX8" s="238"/>
      <c r="AY8" s="238"/>
      <c r="AZ8" s="1773" t="s">
        <v>343</v>
      </c>
      <c r="BA8" s="1773"/>
      <c r="BB8" s="1773"/>
      <c r="BC8" s="1773"/>
      <c r="BD8" s="245"/>
    </row>
    <row r="9" spans="1:63" ht="59.1" customHeight="1" x14ac:dyDescent="0.55000000000000004">
      <c r="U9" s="239"/>
      <c r="V9" s="239"/>
      <c r="W9" s="1403" t="s">
        <v>22</v>
      </c>
      <c r="X9" s="1403"/>
      <c r="Y9" s="1403"/>
      <c r="Z9" s="1403"/>
      <c r="AA9" s="240"/>
      <c r="AB9" s="240"/>
      <c r="AC9" s="234" t="s">
        <v>9</v>
      </c>
      <c r="AD9" s="498"/>
      <c r="AE9" s="1774" t="s">
        <v>24</v>
      </c>
      <c r="AF9" s="1774"/>
      <c r="AG9" s="1774"/>
      <c r="AH9" s="1774"/>
      <c r="AI9" s="1774"/>
      <c r="AJ9" s="1774"/>
      <c r="AK9" s="1774"/>
      <c r="AL9" s="1774"/>
      <c r="AM9" s="1774"/>
      <c r="AN9" s="1774"/>
      <c r="AO9" s="1774"/>
      <c r="AP9" s="1774"/>
      <c r="AQ9" s="1774"/>
      <c r="AR9" s="1774"/>
      <c r="AS9" s="1774"/>
      <c r="AT9" s="242"/>
      <c r="AU9" s="243"/>
      <c r="AV9" s="244"/>
      <c r="AW9" s="244"/>
      <c r="AX9" s="244"/>
      <c r="AY9" s="244"/>
      <c r="AZ9" s="244"/>
      <c r="BA9" s="244"/>
      <c r="BB9" s="245"/>
      <c r="BC9" s="245"/>
      <c r="BD9" s="245"/>
    </row>
    <row r="10" spans="1:63" ht="65.099999999999994" customHeight="1" thickBot="1" x14ac:dyDescent="0.55000000000000004">
      <c r="U10" s="239"/>
      <c r="V10" s="239"/>
      <c r="W10" s="246"/>
      <c r="AA10" s="248"/>
      <c r="AB10" s="249"/>
      <c r="AC10" s="249"/>
      <c r="AK10" s="223"/>
      <c r="AL10" s="223"/>
      <c r="AM10" s="223"/>
      <c r="AN10" s="223"/>
      <c r="AO10" s="223"/>
    </row>
    <row r="11" spans="1:63" s="245" customFormat="1" ht="86.25" customHeight="1" thickBot="1" x14ac:dyDescent="0.6">
      <c r="B11" s="1624" t="s">
        <v>25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1627" t="s">
        <v>26</v>
      </c>
      <c r="U11" s="1628"/>
      <c r="V11" s="1629"/>
      <c r="W11" s="1633" t="s">
        <v>27</v>
      </c>
      <c r="X11" s="1634"/>
      <c r="Y11" s="1634"/>
      <c r="Z11" s="1634"/>
      <c r="AA11" s="1634"/>
      <c r="AB11" s="1634"/>
      <c r="AC11" s="1634"/>
      <c r="AD11" s="1635"/>
      <c r="AE11" s="1639" t="s">
        <v>28</v>
      </c>
      <c r="AF11" s="1640"/>
      <c r="AG11" s="1645" t="s">
        <v>29</v>
      </c>
      <c r="AH11" s="1646"/>
      <c r="AI11" s="1646"/>
      <c r="AJ11" s="1646"/>
      <c r="AK11" s="1646"/>
      <c r="AL11" s="1646"/>
      <c r="AM11" s="1646"/>
      <c r="AN11" s="1646"/>
      <c r="AO11" s="1651" t="s">
        <v>30</v>
      </c>
      <c r="AP11" s="1606" t="s">
        <v>31</v>
      </c>
      <c r="AQ11" s="1606"/>
      <c r="AR11" s="1606"/>
      <c r="AS11" s="1606"/>
      <c r="AT11" s="1606"/>
      <c r="AU11" s="1606"/>
      <c r="AV11" s="1606"/>
      <c r="AW11" s="1606"/>
      <c r="AX11" s="1609" t="s">
        <v>32</v>
      </c>
      <c r="AY11" s="1610"/>
      <c r="AZ11" s="1610"/>
      <c r="BA11" s="1610"/>
      <c r="BB11" s="1610"/>
      <c r="BC11" s="1610"/>
      <c r="BD11" s="1610"/>
      <c r="BE11" s="1611"/>
      <c r="BF11" s="250"/>
    </row>
    <row r="12" spans="1:63" s="245" customFormat="1" ht="33" customHeight="1" x14ac:dyDescent="0.55000000000000004">
      <c r="B12" s="1625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1630"/>
      <c r="U12" s="1631"/>
      <c r="V12" s="1632"/>
      <c r="W12" s="1636"/>
      <c r="X12" s="1637"/>
      <c r="Y12" s="1637"/>
      <c r="Z12" s="1637"/>
      <c r="AA12" s="1637"/>
      <c r="AB12" s="1637"/>
      <c r="AC12" s="1637"/>
      <c r="AD12" s="1638"/>
      <c r="AE12" s="1641"/>
      <c r="AF12" s="1642"/>
      <c r="AG12" s="1647"/>
      <c r="AH12" s="1648"/>
      <c r="AI12" s="1648"/>
      <c r="AJ12" s="1648"/>
      <c r="AK12" s="1648"/>
      <c r="AL12" s="1648"/>
      <c r="AM12" s="1648"/>
      <c r="AN12" s="1648"/>
      <c r="AO12" s="1652"/>
      <c r="AP12" s="1607"/>
      <c r="AQ12" s="1607"/>
      <c r="AR12" s="1607"/>
      <c r="AS12" s="1607"/>
      <c r="AT12" s="1607"/>
      <c r="AU12" s="1607"/>
      <c r="AV12" s="1607"/>
      <c r="AW12" s="1607"/>
      <c r="AX12" s="1612" t="s">
        <v>116</v>
      </c>
      <c r="AY12" s="1613"/>
      <c r="AZ12" s="1613"/>
      <c r="BA12" s="1613"/>
      <c r="BB12" s="1613"/>
      <c r="BC12" s="1613"/>
      <c r="BD12" s="1613"/>
      <c r="BE12" s="1614"/>
      <c r="BF12" s="251"/>
    </row>
    <row r="13" spans="1:63" s="245" customFormat="1" ht="45" customHeight="1" x14ac:dyDescent="0.55000000000000004">
      <c r="B13" s="1625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1630"/>
      <c r="U13" s="1631"/>
      <c r="V13" s="1632"/>
      <c r="W13" s="1636"/>
      <c r="X13" s="1637"/>
      <c r="Y13" s="1637"/>
      <c r="Z13" s="1637"/>
      <c r="AA13" s="1637"/>
      <c r="AB13" s="1637"/>
      <c r="AC13" s="1637"/>
      <c r="AD13" s="1638"/>
      <c r="AE13" s="1643"/>
      <c r="AF13" s="1644"/>
      <c r="AG13" s="1649"/>
      <c r="AH13" s="1650"/>
      <c r="AI13" s="1650"/>
      <c r="AJ13" s="1650"/>
      <c r="AK13" s="1650"/>
      <c r="AL13" s="1650"/>
      <c r="AM13" s="1650"/>
      <c r="AN13" s="1650"/>
      <c r="AO13" s="1652"/>
      <c r="AP13" s="1608"/>
      <c r="AQ13" s="1608"/>
      <c r="AR13" s="1608"/>
      <c r="AS13" s="1608"/>
      <c r="AT13" s="1608"/>
      <c r="AU13" s="1608"/>
      <c r="AV13" s="1608"/>
      <c r="AW13" s="1608"/>
      <c r="AX13" s="1615" t="s">
        <v>344</v>
      </c>
      <c r="AY13" s="1289"/>
      <c r="AZ13" s="1289"/>
      <c r="BA13" s="1289"/>
      <c r="BB13" s="1289"/>
      <c r="BC13" s="1289"/>
      <c r="BD13" s="1289"/>
      <c r="BE13" s="1616"/>
      <c r="BF13" s="252"/>
    </row>
    <row r="14" spans="1:63" s="245" customFormat="1" ht="30" customHeight="1" thickBot="1" x14ac:dyDescent="0.6">
      <c r="B14" s="1625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1630"/>
      <c r="U14" s="1631"/>
      <c r="V14" s="1632"/>
      <c r="W14" s="1636"/>
      <c r="X14" s="1637"/>
      <c r="Y14" s="1637"/>
      <c r="Z14" s="1637"/>
      <c r="AA14" s="1637"/>
      <c r="AB14" s="1637"/>
      <c r="AC14" s="1637"/>
      <c r="AD14" s="1638"/>
      <c r="AE14" s="1617" t="s">
        <v>35</v>
      </c>
      <c r="AF14" s="1619" t="s">
        <v>36</v>
      </c>
      <c r="AG14" s="1617" t="s">
        <v>37</v>
      </c>
      <c r="AH14" s="1126" t="s">
        <v>38</v>
      </c>
      <c r="AI14" s="1127"/>
      <c r="AJ14" s="1127"/>
      <c r="AK14" s="1127"/>
      <c r="AL14" s="1127"/>
      <c r="AM14" s="1127"/>
      <c r="AN14" s="1128"/>
      <c r="AO14" s="1652"/>
      <c r="AP14" s="1622" t="s">
        <v>39</v>
      </c>
      <c r="AQ14" s="1600" t="s">
        <v>40</v>
      </c>
      <c r="AR14" s="1600" t="s">
        <v>41</v>
      </c>
      <c r="AS14" s="1602" t="s">
        <v>42</v>
      </c>
      <c r="AT14" s="1602" t="s">
        <v>43</v>
      </c>
      <c r="AU14" s="1600" t="s">
        <v>44</v>
      </c>
      <c r="AV14" s="1600" t="s">
        <v>45</v>
      </c>
      <c r="AW14" s="1604" t="s">
        <v>46</v>
      </c>
      <c r="AX14" s="1767" t="s">
        <v>118</v>
      </c>
      <c r="AY14" s="1768"/>
      <c r="AZ14" s="1768"/>
      <c r="BA14" s="1768"/>
      <c r="BB14" s="1767" t="s">
        <v>119</v>
      </c>
      <c r="BC14" s="1768"/>
      <c r="BD14" s="1768"/>
      <c r="BE14" s="1769"/>
    </row>
    <row r="15" spans="1:63" s="253" customFormat="1" ht="30" customHeight="1" x14ac:dyDescent="0.55000000000000004">
      <c r="B15" s="1625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1630"/>
      <c r="U15" s="1631"/>
      <c r="V15" s="1632"/>
      <c r="W15" s="1636"/>
      <c r="X15" s="1637"/>
      <c r="Y15" s="1637"/>
      <c r="Z15" s="1637"/>
      <c r="AA15" s="1637"/>
      <c r="AB15" s="1637"/>
      <c r="AC15" s="1637"/>
      <c r="AD15" s="1638"/>
      <c r="AE15" s="1618"/>
      <c r="AF15" s="1620"/>
      <c r="AG15" s="1621"/>
      <c r="AH15" s="1091" t="s">
        <v>49</v>
      </c>
      <c r="AI15" s="1092"/>
      <c r="AJ15" s="1091" t="s">
        <v>50</v>
      </c>
      <c r="AK15" s="1095"/>
      <c r="AL15" s="1092" t="s">
        <v>120</v>
      </c>
      <c r="AM15" s="1095"/>
      <c r="AN15" s="1097" t="s">
        <v>52</v>
      </c>
      <c r="AO15" s="1652"/>
      <c r="AP15" s="1623"/>
      <c r="AQ15" s="1601"/>
      <c r="AR15" s="1601"/>
      <c r="AS15" s="1603"/>
      <c r="AT15" s="1603"/>
      <c r="AU15" s="1601"/>
      <c r="AV15" s="1601"/>
      <c r="AW15" s="1605"/>
      <c r="AX15" s="1770" t="s">
        <v>53</v>
      </c>
      <c r="AY15" s="1771"/>
      <c r="AZ15" s="1771"/>
      <c r="BA15" s="1771"/>
      <c r="BB15" s="1770" t="s">
        <v>53</v>
      </c>
      <c r="BC15" s="1771"/>
      <c r="BD15" s="1771"/>
      <c r="BE15" s="1772"/>
      <c r="BK15" s="1072"/>
    </row>
    <row r="16" spans="1:63" s="253" customFormat="1" ht="30" customHeight="1" x14ac:dyDescent="0.55000000000000004">
      <c r="B16" s="1625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1630"/>
      <c r="U16" s="1631"/>
      <c r="V16" s="1632"/>
      <c r="W16" s="1636"/>
      <c r="X16" s="1637"/>
      <c r="Y16" s="1637"/>
      <c r="Z16" s="1637"/>
      <c r="AA16" s="1637"/>
      <c r="AB16" s="1637"/>
      <c r="AC16" s="1637"/>
      <c r="AD16" s="1638"/>
      <c r="AE16" s="1618"/>
      <c r="AF16" s="1620"/>
      <c r="AG16" s="1621"/>
      <c r="AH16" s="1093"/>
      <c r="AI16" s="1094"/>
      <c r="AJ16" s="1093"/>
      <c r="AK16" s="1096"/>
      <c r="AL16" s="1094"/>
      <c r="AM16" s="1096"/>
      <c r="AN16" s="1098"/>
      <c r="AO16" s="1652"/>
      <c r="AP16" s="1623"/>
      <c r="AQ16" s="1601"/>
      <c r="AR16" s="1601"/>
      <c r="AS16" s="1603"/>
      <c r="AT16" s="1603"/>
      <c r="AU16" s="1601"/>
      <c r="AV16" s="1601"/>
      <c r="AW16" s="1605"/>
      <c r="AX16" s="1587" t="s">
        <v>37</v>
      </c>
      <c r="AY16" s="1077" t="s">
        <v>54</v>
      </c>
      <c r="AZ16" s="1078"/>
      <c r="BA16" s="1078"/>
      <c r="BB16" s="1587" t="s">
        <v>37</v>
      </c>
      <c r="BC16" s="1079" t="s">
        <v>54</v>
      </c>
      <c r="BD16" s="1079"/>
      <c r="BE16" s="1080"/>
      <c r="BK16" s="1072"/>
    </row>
    <row r="17" spans="1:109" s="253" customFormat="1" ht="155.25" customHeight="1" thickBot="1" x14ac:dyDescent="0.6">
      <c r="B17" s="1626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1630"/>
      <c r="U17" s="1631"/>
      <c r="V17" s="1632"/>
      <c r="W17" s="1636"/>
      <c r="X17" s="1637"/>
      <c r="Y17" s="1637"/>
      <c r="Z17" s="1637"/>
      <c r="AA17" s="1637"/>
      <c r="AB17" s="1637"/>
      <c r="AC17" s="1637"/>
      <c r="AD17" s="1638"/>
      <c r="AE17" s="1618"/>
      <c r="AF17" s="1620"/>
      <c r="AG17" s="1618"/>
      <c r="AH17" s="46" t="s">
        <v>55</v>
      </c>
      <c r="AI17" s="47" t="s">
        <v>56</v>
      </c>
      <c r="AJ17" s="46" t="s">
        <v>55</v>
      </c>
      <c r="AK17" s="47" t="s">
        <v>56</v>
      </c>
      <c r="AL17" s="46" t="s">
        <v>55</v>
      </c>
      <c r="AM17" s="47" t="s">
        <v>56</v>
      </c>
      <c r="AN17" s="1099"/>
      <c r="AO17" s="1652"/>
      <c r="AP17" s="1623"/>
      <c r="AQ17" s="1601"/>
      <c r="AR17" s="1601"/>
      <c r="AS17" s="1603"/>
      <c r="AT17" s="1603"/>
      <c r="AU17" s="1601"/>
      <c r="AV17" s="1601"/>
      <c r="AW17" s="1605"/>
      <c r="AX17" s="1588"/>
      <c r="AY17" s="48" t="s">
        <v>57</v>
      </c>
      <c r="AZ17" s="48" t="s">
        <v>58</v>
      </c>
      <c r="BA17" s="49" t="s">
        <v>59</v>
      </c>
      <c r="BB17" s="1588"/>
      <c r="BC17" s="50" t="s">
        <v>57</v>
      </c>
      <c r="BD17" s="50" t="s">
        <v>58</v>
      </c>
      <c r="BE17" s="51" t="s">
        <v>60</v>
      </c>
      <c r="BK17" s="1072"/>
    </row>
    <row r="18" spans="1:109" s="254" customFormat="1" ht="42.75" customHeight="1" thickTop="1" thickBot="1" x14ac:dyDescent="0.6">
      <c r="B18" s="618">
        <v>1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1721">
        <v>2</v>
      </c>
      <c r="U18" s="1722"/>
      <c r="V18" s="1723"/>
      <c r="W18" s="1724">
        <v>3</v>
      </c>
      <c r="X18" s="1725"/>
      <c r="Y18" s="1725"/>
      <c r="Z18" s="1725"/>
      <c r="AA18" s="1725"/>
      <c r="AB18" s="1725"/>
      <c r="AC18" s="1725"/>
      <c r="AD18" s="1725"/>
      <c r="AE18" s="791">
        <v>4</v>
      </c>
      <c r="AF18" s="792">
        <v>5</v>
      </c>
      <c r="AG18" s="793">
        <v>6</v>
      </c>
      <c r="AH18" s="791">
        <v>7</v>
      </c>
      <c r="AI18" s="792">
        <v>8</v>
      </c>
      <c r="AJ18" s="793">
        <v>9</v>
      </c>
      <c r="AK18" s="791">
        <v>10</v>
      </c>
      <c r="AL18" s="792">
        <v>11</v>
      </c>
      <c r="AM18" s="793">
        <v>12</v>
      </c>
      <c r="AN18" s="791">
        <v>13</v>
      </c>
      <c r="AO18" s="792">
        <v>14</v>
      </c>
      <c r="AP18" s="793">
        <v>15</v>
      </c>
      <c r="AQ18" s="791">
        <v>16</v>
      </c>
      <c r="AR18" s="792">
        <v>17</v>
      </c>
      <c r="AS18" s="793">
        <v>18</v>
      </c>
      <c r="AT18" s="791">
        <v>19</v>
      </c>
      <c r="AU18" s="792">
        <v>20</v>
      </c>
      <c r="AV18" s="793">
        <v>21</v>
      </c>
      <c r="AW18" s="791">
        <v>22</v>
      </c>
      <c r="AX18" s="792">
        <v>23</v>
      </c>
      <c r="AY18" s="793">
        <v>24</v>
      </c>
      <c r="AZ18" s="791">
        <v>25</v>
      </c>
      <c r="BA18" s="792">
        <v>26</v>
      </c>
      <c r="BB18" s="793">
        <v>27</v>
      </c>
      <c r="BC18" s="791">
        <v>28</v>
      </c>
      <c r="BD18" s="792">
        <v>29</v>
      </c>
      <c r="BE18" s="794">
        <v>30</v>
      </c>
    </row>
    <row r="19" spans="1:109" s="257" customFormat="1" ht="65.099999999999994" customHeight="1" thickBot="1" x14ac:dyDescent="0.6">
      <c r="A19" s="254"/>
      <c r="B19" s="1554" t="s">
        <v>201</v>
      </c>
      <c r="C19" s="1555"/>
      <c r="D19" s="1555"/>
      <c r="E19" s="1555"/>
      <c r="F19" s="1555"/>
      <c r="G19" s="1555"/>
      <c r="H19" s="1555"/>
      <c r="I19" s="1555"/>
      <c r="J19" s="1555"/>
      <c r="K19" s="1555"/>
      <c r="L19" s="1555"/>
      <c r="M19" s="1555"/>
      <c r="N19" s="1555"/>
      <c r="O19" s="1555"/>
      <c r="P19" s="1555"/>
      <c r="Q19" s="1555"/>
      <c r="R19" s="1555"/>
      <c r="S19" s="1555"/>
      <c r="T19" s="1555"/>
      <c r="U19" s="1555"/>
      <c r="V19" s="1555"/>
      <c r="W19" s="1555"/>
      <c r="X19" s="1555"/>
      <c r="Y19" s="1555"/>
      <c r="Z19" s="1555"/>
      <c r="AA19" s="1555"/>
      <c r="AB19" s="1555"/>
      <c r="AC19" s="1555"/>
      <c r="AD19" s="1555"/>
      <c r="AE19" s="1555"/>
      <c r="AF19" s="1555"/>
      <c r="AG19" s="1555"/>
      <c r="AH19" s="1555"/>
      <c r="AI19" s="1555"/>
      <c r="AJ19" s="1555"/>
      <c r="AK19" s="1555"/>
      <c r="AL19" s="1555"/>
      <c r="AM19" s="1555"/>
      <c r="AN19" s="1555"/>
      <c r="AO19" s="1555"/>
      <c r="AP19" s="1555"/>
      <c r="AQ19" s="1555"/>
      <c r="AR19" s="1555"/>
      <c r="AS19" s="1555"/>
      <c r="AT19" s="1555"/>
      <c r="AU19" s="1555"/>
      <c r="AV19" s="1555"/>
      <c r="AW19" s="1555"/>
      <c r="AX19" s="1555"/>
      <c r="AY19" s="1555"/>
      <c r="AZ19" s="1555"/>
      <c r="BA19" s="1555"/>
      <c r="BB19" s="1555"/>
      <c r="BC19" s="1555"/>
      <c r="BD19" s="1555"/>
      <c r="BE19" s="1556"/>
      <c r="BF19" s="254"/>
      <c r="BG19" s="254"/>
      <c r="BH19" s="254"/>
      <c r="BI19" s="1072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6"/>
    </row>
    <row r="20" spans="1:109" s="254" customFormat="1" ht="50.1" customHeight="1" thickBot="1" x14ac:dyDescent="0.6">
      <c r="B20" s="1554" t="s">
        <v>345</v>
      </c>
      <c r="C20" s="1555"/>
      <c r="D20" s="1555"/>
      <c r="E20" s="1555"/>
      <c r="F20" s="1555"/>
      <c r="G20" s="1555"/>
      <c r="H20" s="1555"/>
      <c r="I20" s="1555"/>
      <c r="J20" s="1555"/>
      <c r="K20" s="1555"/>
      <c r="L20" s="1555"/>
      <c r="M20" s="1555"/>
      <c r="N20" s="1555"/>
      <c r="O20" s="1555"/>
      <c r="P20" s="1555"/>
      <c r="Q20" s="1555"/>
      <c r="R20" s="1555"/>
      <c r="S20" s="1555"/>
      <c r="T20" s="1555"/>
      <c r="U20" s="1555"/>
      <c r="V20" s="1555"/>
      <c r="W20" s="1555"/>
      <c r="X20" s="1555"/>
      <c r="Y20" s="1555"/>
      <c r="Z20" s="1555"/>
      <c r="AA20" s="1555"/>
      <c r="AB20" s="1555"/>
      <c r="AC20" s="1555"/>
      <c r="AD20" s="1555"/>
      <c r="AE20" s="1555"/>
      <c r="AF20" s="1555"/>
      <c r="AG20" s="1555"/>
      <c r="AH20" s="1555"/>
      <c r="AI20" s="1555"/>
      <c r="AJ20" s="1555"/>
      <c r="AK20" s="1555"/>
      <c r="AL20" s="1555"/>
      <c r="AM20" s="1555"/>
      <c r="AN20" s="1555"/>
      <c r="AO20" s="1555"/>
      <c r="AP20" s="1555"/>
      <c r="AQ20" s="1555"/>
      <c r="AR20" s="1555"/>
      <c r="AS20" s="1555"/>
      <c r="AT20" s="1555"/>
      <c r="AU20" s="1555"/>
      <c r="AV20" s="1555"/>
      <c r="AW20" s="1555"/>
      <c r="AX20" s="1555"/>
      <c r="AY20" s="1555"/>
      <c r="AZ20" s="1555"/>
      <c r="BA20" s="1555"/>
      <c r="BB20" s="1555"/>
      <c r="BC20" s="1555"/>
      <c r="BD20" s="1555"/>
      <c r="BE20" s="1556"/>
      <c r="BI20" s="1072"/>
    </row>
    <row r="21" spans="1:109" s="258" customFormat="1" ht="80.099999999999994" customHeight="1" x14ac:dyDescent="1.45">
      <c r="B21" s="624">
        <v>1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1715" t="s">
        <v>124</v>
      </c>
      <c r="U21" s="1716"/>
      <c r="V21" s="1717"/>
      <c r="W21" s="1718" t="s">
        <v>24</v>
      </c>
      <c r="X21" s="1719"/>
      <c r="Y21" s="1719"/>
      <c r="Z21" s="1719"/>
      <c r="AA21" s="1719"/>
      <c r="AB21" s="1719"/>
      <c r="AC21" s="1719"/>
      <c r="AD21" s="1720"/>
      <c r="AE21" s="795">
        <v>6.5</v>
      </c>
      <c r="AF21" s="796">
        <f>AE21*30</f>
        <v>195</v>
      </c>
      <c r="AG21" s="796">
        <f>AH21+AJ21+AL21</f>
        <v>90</v>
      </c>
      <c r="AH21" s="796">
        <v>36</v>
      </c>
      <c r="AI21" s="796"/>
      <c r="AJ21" s="796"/>
      <c r="AK21" s="796"/>
      <c r="AL21" s="797">
        <v>54</v>
      </c>
      <c r="AM21" s="797"/>
      <c r="AN21" s="797"/>
      <c r="AO21" s="798">
        <f>AF21-AG21</f>
        <v>105</v>
      </c>
      <c r="AP21" s="799">
        <v>3</v>
      </c>
      <c r="AQ21" s="800"/>
      <c r="AR21" s="800">
        <v>3</v>
      </c>
      <c r="AS21" s="801"/>
      <c r="AT21" s="802"/>
      <c r="AU21" s="800"/>
      <c r="AV21" s="800"/>
      <c r="AW21" s="801"/>
      <c r="AX21" s="802">
        <f>SUM(AY21:BA21)</f>
        <v>5</v>
      </c>
      <c r="AY21" s="800">
        <f>AH21/18</f>
        <v>2</v>
      </c>
      <c r="AZ21" s="800">
        <f>AJ21/18</f>
        <v>0</v>
      </c>
      <c r="BA21" s="803">
        <f>AL21/18</f>
        <v>3</v>
      </c>
      <c r="BB21" s="804"/>
      <c r="BC21" s="805"/>
      <c r="BD21" s="805"/>
      <c r="BE21" s="806"/>
      <c r="BI21" s="1072"/>
    </row>
    <row r="22" spans="1:109" s="258" customFormat="1" ht="93.4" customHeight="1" thickBot="1" x14ac:dyDescent="1.5">
      <c r="B22" s="689">
        <v>2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1702" t="s">
        <v>126</v>
      </c>
      <c r="U22" s="1703"/>
      <c r="V22" s="1704"/>
      <c r="W22" s="1705" t="s">
        <v>127</v>
      </c>
      <c r="X22" s="1706"/>
      <c r="Y22" s="1706"/>
      <c r="Z22" s="1706"/>
      <c r="AA22" s="1706"/>
      <c r="AB22" s="1706"/>
      <c r="AC22" s="1706"/>
      <c r="AD22" s="821"/>
      <c r="AE22" s="822">
        <v>5</v>
      </c>
      <c r="AF22" s="823">
        <f>AE22*30</f>
        <v>150</v>
      </c>
      <c r="AG22" s="823">
        <f>AH22+AJ22+AL22</f>
        <v>72</v>
      </c>
      <c r="AH22" s="823">
        <v>36</v>
      </c>
      <c r="AI22" s="823"/>
      <c r="AJ22" s="823">
        <v>36</v>
      </c>
      <c r="AK22" s="823"/>
      <c r="AL22" s="824"/>
      <c r="AM22" s="824"/>
      <c r="AN22" s="824"/>
      <c r="AO22" s="825">
        <f>AF22-AG22</f>
        <v>78</v>
      </c>
      <c r="AP22" s="826">
        <v>3</v>
      </c>
      <c r="AQ22" s="827"/>
      <c r="AR22" s="827">
        <v>3</v>
      </c>
      <c r="AS22" s="828"/>
      <c r="AT22" s="829"/>
      <c r="AU22" s="827">
        <v>3</v>
      </c>
      <c r="AV22" s="827"/>
      <c r="AW22" s="830"/>
      <c r="AX22" s="829">
        <f>SUM(AY22:BA22)</f>
        <v>4</v>
      </c>
      <c r="AY22" s="827">
        <f>AH22/18</f>
        <v>2</v>
      </c>
      <c r="AZ22" s="827">
        <f>AJ22/18</f>
        <v>2</v>
      </c>
      <c r="BA22" s="830">
        <f>AL22/18</f>
        <v>0</v>
      </c>
      <c r="BB22" s="831"/>
      <c r="BC22" s="832"/>
      <c r="BD22" s="832"/>
      <c r="BE22" s="907"/>
      <c r="BI22" s="82"/>
    </row>
    <row r="23" spans="1:109" s="258" customFormat="1" ht="50.1" customHeight="1" thickBot="1" x14ac:dyDescent="0.5">
      <c r="B23" s="1707" t="s">
        <v>214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6"/>
      <c r="AA23" s="1546"/>
      <c r="AB23" s="1546"/>
      <c r="AC23" s="1546"/>
      <c r="AD23" s="1547"/>
      <c r="AE23" s="834">
        <f>AE21+AE22</f>
        <v>11.5</v>
      </c>
      <c r="AF23" s="835">
        <f t="shared" ref="AF23:AO23" si="0">AF21+AF22</f>
        <v>345</v>
      </c>
      <c r="AG23" s="835">
        <f t="shared" si="0"/>
        <v>162</v>
      </c>
      <c r="AH23" s="835">
        <f t="shared" si="0"/>
        <v>72</v>
      </c>
      <c r="AI23" s="835">
        <f t="shared" si="0"/>
        <v>0</v>
      </c>
      <c r="AJ23" s="835">
        <f t="shared" si="0"/>
        <v>36</v>
      </c>
      <c r="AK23" s="835">
        <f t="shared" si="0"/>
        <v>0</v>
      </c>
      <c r="AL23" s="836">
        <f t="shared" si="0"/>
        <v>54</v>
      </c>
      <c r="AM23" s="836">
        <f t="shared" si="0"/>
        <v>0</v>
      </c>
      <c r="AN23" s="836">
        <f t="shared" si="0"/>
        <v>0</v>
      </c>
      <c r="AO23" s="837">
        <f t="shared" si="0"/>
        <v>183</v>
      </c>
      <c r="AP23" s="838">
        <v>2</v>
      </c>
      <c r="AQ23" s="839"/>
      <c r="AR23" s="839">
        <v>2</v>
      </c>
      <c r="AS23" s="840"/>
      <c r="AT23" s="838"/>
      <c r="AU23" s="839">
        <v>1</v>
      </c>
      <c r="AV23" s="839"/>
      <c r="AW23" s="841"/>
      <c r="AX23" s="842">
        <f>SUM(AX21:AX22)</f>
        <v>9</v>
      </c>
      <c r="AY23" s="839">
        <f>SUM(AY21:AY22)</f>
        <v>4</v>
      </c>
      <c r="AZ23" s="839">
        <f>SUM(AZ21:AZ22)</f>
        <v>2</v>
      </c>
      <c r="BA23" s="839">
        <f>SUM(BA21:BA22)</f>
        <v>3</v>
      </c>
      <c r="BB23" s="842"/>
      <c r="BC23" s="839"/>
      <c r="BD23" s="839"/>
      <c r="BE23" s="840"/>
    </row>
    <row r="24" spans="1:109" s="258" customFormat="1" ht="50.1" customHeight="1" thickBot="1" x14ac:dyDescent="0.5">
      <c r="B24" s="1566" t="s">
        <v>346</v>
      </c>
      <c r="C24" s="1567"/>
      <c r="D24" s="1567"/>
      <c r="E24" s="1567"/>
      <c r="F24" s="1567"/>
      <c r="G24" s="1567"/>
      <c r="H24" s="1567"/>
      <c r="I24" s="1567"/>
      <c r="J24" s="1567"/>
      <c r="K24" s="1567"/>
      <c r="L24" s="1567"/>
      <c r="M24" s="1567"/>
      <c r="N24" s="1567"/>
      <c r="O24" s="1567"/>
      <c r="P24" s="1567"/>
      <c r="Q24" s="1567"/>
      <c r="R24" s="1567"/>
      <c r="S24" s="1567"/>
      <c r="T24" s="1567"/>
      <c r="U24" s="1567"/>
      <c r="V24" s="1567"/>
      <c r="W24" s="1567"/>
      <c r="X24" s="1567"/>
      <c r="Y24" s="1567"/>
      <c r="Z24" s="1567"/>
      <c r="AA24" s="1567"/>
      <c r="AB24" s="1567"/>
      <c r="AC24" s="1567"/>
      <c r="AD24" s="1567"/>
      <c r="AE24" s="1567"/>
      <c r="AF24" s="1567"/>
      <c r="AG24" s="1567"/>
      <c r="AH24" s="1567"/>
      <c r="AI24" s="1567"/>
      <c r="AJ24" s="1567"/>
      <c r="AK24" s="1567"/>
      <c r="AL24" s="1567"/>
      <c r="AM24" s="1567"/>
      <c r="AN24" s="1567"/>
      <c r="AO24" s="1567"/>
      <c r="AP24" s="1567"/>
      <c r="AQ24" s="1567"/>
      <c r="AR24" s="1567"/>
      <c r="AS24" s="1567"/>
      <c r="AT24" s="1567"/>
      <c r="AU24" s="1567"/>
      <c r="AV24" s="1567"/>
      <c r="AW24" s="1567"/>
      <c r="AX24" s="1567"/>
      <c r="AY24" s="1567"/>
      <c r="AZ24" s="1567"/>
      <c r="BA24" s="1567"/>
      <c r="BB24" s="1567"/>
      <c r="BC24" s="1567"/>
      <c r="BD24" s="1567"/>
      <c r="BE24" s="1568"/>
    </row>
    <row r="25" spans="1:109" s="258" customFormat="1" ht="75.599999999999994" customHeight="1" x14ac:dyDescent="0.45">
      <c r="B25" s="624">
        <v>3</v>
      </c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1697" t="s">
        <v>347</v>
      </c>
      <c r="U25" s="1708"/>
      <c r="V25" s="1709"/>
      <c r="W25" s="1700" t="s">
        <v>135</v>
      </c>
      <c r="X25" s="1710"/>
      <c r="Y25" s="1710"/>
      <c r="Z25" s="1710"/>
      <c r="AA25" s="1710"/>
      <c r="AB25" s="1710"/>
      <c r="AC25" s="1710"/>
      <c r="AD25" s="1711"/>
      <c r="AE25" s="843">
        <v>4</v>
      </c>
      <c r="AF25" s="844">
        <f>AE25*30</f>
        <v>120</v>
      </c>
      <c r="AG25" s="845">
        <f>AH25+AJ25+AL25</f>
        <v>72</v>
      </c>
      <c r="AH25" s="845">
        <v>36</v>
      </c>
      <c r="AI25" s="845">
        <v>8</v>
      </c>
      <c r="AJ25" s="845">
        <v>18</v>
      </c>
      <c r="AK25" s="845">
        <v>4</v>
      </c>
      <c r="AL25" s="846">
        <v>18</v>
      </c>
      <c r="AM25" s="846">
        <v>6</v>
      </c>
      <c r="AN25" s="846">
        <f>AH25-AI25+AJ25-AK25+AL25-AM25</f>
        <v>54</v>
      </c>
      <c r="AO25" s="847">
        <f>AF25-AG25</f>
        <v>48</v>
      </c>
      <c r="AP25" s="848"/>
      <c r="AQ25" s="849">
        <v>4</v>
      </c>
      <c r="AR25" s="849">
        <v>4</v>
      </c>
      <c r="AS25" s="850"/>
      <c r="AT25" s="802"/>
      <c r="AU25" s="800"/>
      <c r="AV25" s="800"/>
      <c r="AW25" s="801"/>
      <c r="AX25" s="802"/>
      <c r="AY25" s="800"/>
      <c r="AZ25" s="800"/>
      <c r="BA25" s="800"/>
      <c r="BB25" s="802">
        <f>SUM(BC25:BE25)</f>
        <v>4</v>
      </c>
      <c r="BC25" s="800">
        <f>AH25/18</f>
        <v>2</v>
      </c>
      <c r="BD25" s="800">
        <f>AJ25/18</f>
        <v>1</v>
      </c>
      <c r="BE25" s="851">
        <f>AL25/18</f>
        <v>1</v>
      </c>
    </row>
    <row r="26" spans="1:109" s="258" customFormat="1" ht="99" customHeight="1" x14ac:dyDescent="0.45">
      <c r="B26" s="807">
        <v>4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1697" t="s">
        <v>130</v>
      </c>
      <c r="U26" s="1698"/>
      <c r="V26" s="1699"/>
      <c r="W26" s="1700" t="s">
        <v>131</v>
      </c>
      <c r="X26" s="1701"/>
      <c r="Y26" s="1701"/>
      <c r="Z26" s="1701"/>
      <c r="AA26" s="1701"/>
      <c r="AB26" s="1701"/>
      <c r="AC26" s="1701"/>
      <c r="AD26" s="852"/>
      <c r="AE26" s="853">
        <v>3</v>
      </c>
      <c r="AF26" s="854">
        <f t="shared" ref="AF26:AF31" si="1">AE26*30</f>
        <v>90</v>
      </c>
      <c r="AG26" s="855">
        <f>AH26+AJ26+AL26</f>
        <v>36</v>
      </c>
      <c r="AH26" s="855">
        <v>18</v>
      </c>
      <c r="AI26" s="855"/>
      <c r="AJ26" s="855">
        <v>18</v>
      </c>
      <c r="AK26" s="855"/>
      <c r="AL26" s="856"/>
      <c r="AM26" s="856"/>
      <c r="AN26" s="856"/>
      <c r="AO26" s="857">
        <f>AF26-AG26</f>
        <v>54</v>
      </c>
      <c r="AP26" s="858">
        <v>4</v>
      </c>
      <c r="AQ26" s="859"/>
      <c r="AR26" s="859">
        <v>4</v>
      </c>
      <c r="AS26" s="860"/>
      <c r="AT26" s="816"/>
      <c r="AU26" s="814"/>
      <c r="AV26" s="814"/>
      <c r="AW26" s="815"/>
      <c r="AX26" s="816"/>
      <c r="AY26" s="814"/>
      <c r="AZ26" s="814"/>
      <c r="BA26" s="814"/>
      <c r="BB26" s="816">
        <f>SUM(BC26:BE26)</f>
        <v>2</v>
      </c>
      <c r="BC26" s="814">
        <f>AH26/18</f>
        <v>1</v>
      </c>
      <c r="BD26" s="814">
        <f>AJ26/18</f>
        <v>1</v>
      </c>
      <c r="BE26" s="861">
        <f>AL26/18</f>
        <v>0</v>
      </c>
    </row>
    <row r="27" spans="1:109" s="258" customFormat="1" ht="58.5" customHeight="1" x14ac:dyDescent="0.45">
      <c r="B27" s="807">
        <v>5</v>
      </c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1697" t="s">
        <v>348</v>
      </c>
      <c r="U27" s="1698"/>
      <c r="V27" s="1699"/>
      <c r="W27" s="1700" t="s">
        <v>206</v>
      </c>
      <c r="X27" s="1701"/>
      <c r="Y27" s="1701"/>
      <c r="Z27" s="1701"/>
      <c r="AA27" s="1701"/>
      <c r="AB27" s="1701"/>
      <c r="AC27" s="1701"/>
      <c r="AD27" s="852"/>
      <c r="AE27" s="853">
        <v>4.5</v>
      </c>
      <c r="AF27" s="854">
        <f t="shared" si="1"/>
        <v>135</v>
      </c>
      <c r="AG27" s="855"/>
      <c r="AH27" s="855"/>
      <c r="AI27" s="855"/>
      <c r="AJ27" s="855"/>
      <c r="AK27" s="855"/>
      <c r="AL27" s="856"/>
      <c r="AM27" s="856"/>
      <c r="AN27" s="856"/>
      <c r="AO27" s="857"/>
      <c r="AP27" s="858">
        <v>3</v>
      </c>
      <c r="AQ27" s="859"/>
      <c r="AR27" s="859"/>
      <c r="AS27" s="860"/>
      <c r="AT27" s="816"/>
      <c r="AU27" s="814"/>
      <c r="AV27" s="814"/>
      <c r="AW27" s="815"/>
      <c r="AX27" s="816"/>
      <c r="AY27" s="814"/>
      <c r="AZ27" s="814"/>
      <c r="BA27" s="814"/>
      <c r="BB27" s="816"/>
      <c r="BC27" s="814"/>
      <c r="BD27" s="814"/>
      <c r="BE27" s="861"/>
    </row>
    <row r="28" spans="1:109" s="258" customFormat="1" ht="120.6" customHeight="1" x14ac:dyDescent="0.45">
      <c r="B28" s="807">
        <v>6</v>
      </c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1697" t="s">
        <v>331</v>
      </c>
      <c r="U28" s="1698"/>
      <c r="V28" s="1699"/>
      <c r="W28" s="1700" t="s">
        <v>82</v>
      </c>
      <c r="X28" s="1701"/>
      <c r="Y28" s="1701"/>
      <c r="Z28" s="1701"/>
      <c r="AA28" s="1701"/>
      <c r="AB28" s="1701"/>
      <c r="AC28" s="1701"/>
      <c r="AD28" s="852"/>
      <c r="AE28" s="853">
        <v>4</v>
      </c>
      <c r="AF28" s="854">
        <f t="shared" si="1"/>
        <v>120</v>
      </c>
      <c r="AG28" s="855"/>
      <c r="AH28" s="855"/>
      <c r="AI28" s="855"/>
      <c r="AJ28" s="855"/>
      <c r="AK28" s="855"/>
      <c r="AL28" s="856"/>
      <c r="AM28" s="856"/>
      <c r="AN28" s="856"/>
      <c r="AO28" s="857"/>
      <c r="AP28" s="858">
        <v>3</v>
      </c>
      <c r="AQ28" s="859"/>
      <c r="AR28" s="859"/>
      <c r="AS28" s="860"/>
      <c r="AT28" s="816"/>
      <c r="AU28" s="814"/>
      <c r="AV28" s="814"/>
      <c r="AW28" s="815"/>
      <c r="AX28" s="816"/>
      <c r="AY28" s="814"/>
      <c r="AZ28" s="814"/>
      <c r="BA28" s="814"/>
      <c r="BB28" s="816"/>
      <c r="BC28" s="814"/>
      <c r="BD28" s="814"/>
      <c r="BE28" s="861"/>
    </row>
    <row r="29" spans="1:109" s="258" customFormat="1" ht="118" customHeight="1" x14ac:dyDescent="0.45">
      <c r="B29" s="807">
        <v>7</v>
      </c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1697" t="s">
        <v>331</v>
      </c>
      <c r="U29" s="1698"/>
      <c r="V29" s="1699"/>
      <c r="W29" s="1700" t="s">
        <v>82</v>
      </c>
      <c r="X29" s="1701"/>
      <c r="Y29" s="1701"/>
      <c r="Z29" s="1701"/>
      <c r="AA29" s="1701"/>
      <c r="AB29" s="1701"/>
      <c r="AC29" s="1701"/>
      <c r="AD29" s="852"/>
      <c r="AE29" s="853">
        <v>2</v>
      </c>
      <c r="AF29" s="854">
        <f t="shared" si="1"/>
        <v>60</v>
      </c>
      <c r="AG29" s="855"/>
      <c r="AH29" s="855"/>
      <c r="AI29" s="855"/>
      <c r="AJ29" s="855"/>
      <c r="AK29" s="855"/>
      <c r="AL29" s="856"/>
      <c r="AM29" s="856"/>
      <c r="AN29" s="856"/>
      <c r="AO29" s="857"/>
      <c r="AP29" s="858"/>
      <c r="AQ29" s="859">
        <v>4</v>
      </c>
      <c r="AR29" s="859"/>
      <c r="AS29" s="860"/>
      <c r="AT29" s="816"/>
      <c r="AU29" s="814"/>
      <c r="AV29" s="814"/>
      <c r="AW29" s="815"/>
      <c r="AX29" s="816"/>
      <c r="AY29" s="814"/>
      <c r="AZ29" s="814"/>
      <c r="BA29" s="814"/>
      <c r="BB29" s="816"/>
      <c r="BC29" s="814"/>
      <c r="BD29" s="814"/>
      <c r="BE29" s="861"/>
    </row>
    <row r="30" spans="1:109" s="258" customFormat="1" ht="99" customHeight="1" x14ac:dyDescent="0.45">
      <c r="B30" s="807">
        <v>8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1697" t="s">
        <v>349</v>
      </c>
      <c r="U30" s="1698"/>
      <c r="V30" s="1699"/>
      <c r="W30" s="1700" t="s">
        <v>82</v>
      </c>
      <c r="X30" s="1701"/>
      <c r="Y30" s="1701"/>
      <c r="Z30" s="1701"/>
      <c r="AA30" s="1701"/>
      <c r="AB30" s="1701"/>
      <c r="AC30" s="1701"/>
      <c r="AD30" s="852"/>
      <c r="AE30" s="853">
        <v>1.5</v>
      </c>
      <c r="AF30" s="854">
        <f t="shared" si="1"/>
        <v>45</v>
      </c>
      <c r="AG30" s="855"/>
      <c r="AH30" s="855"/>
      <c r="AI30" s="855"/>
      <c r="AJ30" s="855"/>
      <c r="AK30" s="855"/>
      <c r="AL30" s="856"/>
      <c r="AM30" s="856"/>
      <c r="AN30" s="856"/>
      <c r="AO30" s="857"/>
      <c r="AP30" s="858"/>
      <c r="AQ30" s="859">
        <v>4</v>
      </c>
      <c r="AR30" s="859"/>
      <c r="AS30" s="860">
        <v>4</v>
      </c>
      <c r="AT30" s="816"/>
      <c r="AU30" s="814"/>
      <c r="AV30" s="814"/>
      <c r="AW30" s="815"/>
      <c r="AX30" s="816"/>
      <c r="AY30" s="814"/>
      <c r="AZ30" s="814"/>
      <c r="BA30" s="814"/>
      <c r="BB30" s="816"/>
      <c r="BC30" s="814"/>
      <c r="BD30" s="814"/>
      <c r="BE30" s="861"/>
    </row>
    <row r="31" spans="1:109" s="258" customFormat="1" ht="87.6" customHeight="1" thickBot="1" x14ac:dyDescent="0.5">
      <c r="B31" s="807">
        <v>9</v>
      </c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1697" t="s">
        <v>350</v>
      </c>
      <c r="U31" s="1698"/>
      <c r="V31" s="1699"/>
      <c r="W31" s="1700" t="s">
        <v>211</v>
      </c>
      <c r="X31" s="1701"/>
      <c r="Y31" s="1701"/>
      <c r="Z31" s="1701"/>
      <c r="AA31" s="1701"/>
      <c r="AB31" s="1701"/>
      <c r="AC31" s="1701"/>
      <c r="AD31" s="852"/>
      <c r="AE31" s="853">
        <v>3</v>
      </c>
      <c r="AF31" s="854">
        <f t="shared" si="1"/>
        <v>90</v>
      </c>
      <c r="AG31" s="855"/>
      <c r="AH31" s="855"/>
      <c r="AI31" s="855"/>
      <c r="AJ31" s="855"/>
      <c r="AK31" s="855"/>
      <c r="AL31" s="856"/>
      <c r="AM31" s="856"/>
      <c r="AN31" s="856"/>
      <c r="AO31" s="857"/>
      <c r="AP31" s="858"/>
      <c r="AQ31" s="859">
        <v>3</v>
      </c>
      <c r="AR31" s="859"/>
      <c r="AS31" s="860"/>
      <c r="AT31" s="829"/>
      <c r="AU31" s="827"/>
      <c r="AV31" s="827"/>
      <c r="AW31" s="828"/>
      <c r="AX31" s="829"/>
      <c r="AY31" s="827"/>
      <c r="AZ31" s="827"/>
      <c r="BA31" s="827"/>
      <c r="BB31" s="829"/>
      <c r="BC31" s="827"/>
      <c r="BD31" s="827"/>
      <c r="BE31" s="865"/>
    </row>
    <row r="32" spans="1:109" s="334" customFormat="1" ht="50.1" customHeight="1" thickBot="1" x14ac:dyDescent="0.55000000000000004">
      <c r="B32" s="1707" t="s">
        <v>214</v>
      </c>
      <c r="C32" s="1546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7"/>
      <c r="AE32" s="834">
        <f>AE25+AE26</f>
        <v>7</v>
      </c>
      <c r="AF32" s="835">
        <f t="shared" ref="AF32:AO32" si="2">AF25+AF26</f>
        <v>210</v>
      </c>
      <c r="AG32" s="835">
        <f t="shared" si="2"/>
        <v>108</v>
      </c>
      <c r="AH32" s="835">
        <f t="shared" si="2"/>
        <v>54</v>
      </c>
      <c r="AI32" s="835">
        <f t="shared" si="2"/>
        <v>8</v>
      </c>
      <c r="AJ32" s="835">
        <f t="shared" si="2"/>
        <v>36</v>
      </c>
      <c r="AK32" s="835">
        <f t="shared" si="2"/>
        <v>4</v>
      </c>
      <c r="AL32" s="836">
        <f t="shared" si="2"/>
        <v>18</v>
      </c>
      <c r="AM32" s="836">
        <f t="shared" si="2"/>
        <v>6</v>
      </c>
      <c r="AN32" s="836">
        <f t="shared" si="2"/>
        <v>54</v>
      </c>
      <c r="AO32" s="837">
        <f t="shared" si="2"/>
        <v>102</v>
      </c>
      <c r="AP32" s="842">
        <v>3</v>
      </c>
      <c r="AQ32" s="839">
        <v>4</v>
      </c>
      <c r="AR32" s="839">
        <v>2</v>
      </c>
      <c r="AS32" s="840">
        <v>1</v>
      </c>
      <c r="AT32" s="842"/>
      <c r="AU32" s="839"/>
      <c r="AV32" s="839"/>
      <c r="AW32" s="840"/>
      <c r="AX32" s="908"/>
      <c r="AY32" s="909"/>
      <c r="AZ32" s="909"/>
      <c r="BA32" s="909"/>
      <c r="BB32" s="910">
        <f>SUM(BB25:BB31)</f>
        <v>6</v>
      </c>
      <c r="BC32" s="909">
        <f>SUM(BC25:BC31)</f>
        <v>3</v>
      </c>
      <c r="BD32" s="909">
        <f>SUM(BD25:BD31)</f>
        <v>2</v>
      </c>
      <c r="BE32" s="911">
        <f>SUM(BE25:BE31)</f>
        <v>1</v>
      </c>
      <c r="BO32" s="346"/>
    </row>
    <row r="33" spans="2:67" s="334" customFormat="1" ht="50.1" customHeight="1" thickBot="1" x14ac:dyDescent="0.55000000000000004">
      <c r="B33" s="1566" t="s">
        <v>351</v>
      </c>
      <c r="C33" s="1567"/>
      <c r="D33" s="1567"/>
      <c r="E33" s="1567"/>
      <c r="F33" s="1567"/>
      <c r="G33" s="1567"/>
      <c r="H33" s="1567"/>
      <c r="I33" s="1567"/>
      <c r="J33" s="1567"/>
      <c r="K33" s="1567"/>
      <c r="L33" s="1567"/>
      <c r="M33" s="1567"/>
      <c r="N33" s="1567"/>
      <c r="O33" s="1567"/>
      <c r="P33" s="1567"/>
      <c r="Q33" s="1567"/>
      <c r="R33" s="1567"/>
      <c r="S33" s="1567"/>
      <c r="T33" s="1567"/>
      <c r="U33" s="1567"/>
      <c r="V33" s="1567"/>
      <c r="W33" s="1567"/>
      <c r="X33" s="1567"/>
      <c r="Y33" s="1567"/>
      <c r="Z33" s="1567"/>
      <c r="AA33" s="1567"/>
      <c r="AB33" s="1567"/>
      <c r="AC33" s="1567"/>
      <c r="AD33" s="1567"/>
      <c r="AE33" s="1567"/>
      <c r="AF33" s="1567"/>
      <c r="AG33" s="1567"/>
      <c r="AH33" s="1567"/>
      <c r="AI33" s="1567"/>
      <c r="AJ33" s="1567"/>
      <c r="AK33" s="1567"/>
      <c r="AL33" s="1567"/>
      <c r="AM33" s="1567"/>
      <c r="AN33" s="1567"/>
      <c r="AO33" s="1567"/>
      <c r="AP33" s="1567"/>
      <c r="AQ33" s="1567"/>
      <c r="AR33" s="1567"/>
      <c r="AS33" s="1567"/>
      <c r="AT33" s="1567"/>
      <c r="AU33" s="1567"/>
      <c r="AV33" s="1567"/>
      <c r="AW33" s="1567"/>
      <c r="AX33" s="1567"/>
      <c r="AY33" s="1567"/>
      <c r="AZ33" s="1567"/>
      <c r="BA33" s="1567"/>
      <c r="BB33" s="1567"/>
      <c r="BC33" s="1567"/>
      <c r="BD33" s="1567"/>
      <c r="BE33" s="1568"/>
      <c r="BO33" s="346"/>
    </row>
    <row r="34" spans="2:67" s="334" customFormat="1" ht="78.599999999999994" customHeight="1" thickBot="1" x14ac:dyDescent="0.55000000000000004">
      <c r="B34" s="807">
        <v>10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1697" t="s">
        <v>352</v>
      </c>
      <c r="U34" s="1698"/>
      <c r="V34" s="1699"/>
      <c r="W34" s="1700" t="s">
        <v>153</v>
      </c>
      <c r="X34" s="1701"/>
      <c r="Y34" s="1701"/>
      <c r="Z34" s="1701"/>
      <c r="AA34" s="1701"/>
      <c r="AB34" s="1701"/>
      <c r="AC34" s="1701"/>
      <c r="AD34" s="852"/>
      <c r="AE34" s="853">
        <v>2</v>
      </c>
      <c r="AF34" s="854">
        <f>AE34*30</f>
        <v>60</v>
      </c>
      <c r="AG34" s="855"/>
      <c r="AH34" s="855"/>
      <c r="AI34" s="855"/>
      <c r="AJ34" s="855"/>
      <c r="AK34" s="855"/>
      <c r="AL34" s="856"/>
      <c r="AM34" s="856"/>
      <c r="AN34" s="856"/>
      <c r="AO34" s="857"/>
      <c r="AP34" s="858"/>
      <c r="AQ34" s="859"/>
      <c r="AR34" s="859"/>
      <c r="AS34" s="860"/>
      <c r="AT34" s="816"/>
      <c r="AU34" s="814"/>
      <c r="AV34" s="814"/>
      <c r="AW34" s="815"/>
      <c r="AX34" s="816"/>
      <c r="AY34" s="814"/>
      <c r="AZ34" s="814"/>
      <c r="BA34" s="814"/>
      <c r="BB34" s="816"/>
      <c r="BC34" s="814"/>
      <c r="BD34" s="814"/>
      <c r="BE34" s="861"/>
      <c r="BO34" s="346"/>
    </row>
    <row r="35" spans="2:67" s="334" customFormat="1" ht="50.1" customHeight="1" thickBot="1" x14ac:dyDescent="0.55000000000000004">
      <c r="B35" s="1707" t="s">
        <v>214</v>
      </c>
      <c r="C35" s="1546"/>
      <c r="D35" s="1546"/>
      <c r="E35" s="1546"/>
      <c r="F35" s="1546"/>
      <c r="G35" s="1546"/>
      <c r="H35" s="1546"/>
      <c r="I35" s="1546"/>
      <c r="J35" s="1546"/>
      <c r="K35" s="1546"/>
      <c r="L35" s="1546"/>
      <c r="M35" s="1546"/>
      <c r="N35" s="1546"/>
      <c r="O35" s="1546"/>
      <c r="P35" s="1546"/>
      <c r="Q35" s="1546"/>
      <c r="R35" s="1546"/>
      <c r="S35" s="1546"/>
      <c r="T35" s="1546"/>
      <c r="U35" s="1546"/>
      <c r="V35" s="1546"/>
      <c r="W35" s="1546"/>
      <c r="X35" s="1546"/>
      <c r="Y35" s="1546"/>
      <c r="Z35" s="1546"/>
      <c r="AA35" s="1546"/>
      <c r="AB35" s="1546"/>
      <c r="AC35" s="1546"/>
      <c r="AD35" s="1547"/>
      <c r="AE35" s="834"/>
      <c r="AF35" s="835"/>
      <c r="AG35" s="835"/>
      <c r="AH35" s="835"/>
      <c r="AI35" s="835"/>
      <c r="AJ35" s="835"/>
      <c r="AK35" s="835"/>
      <c r="AL35" s="836"/>
      <c r="AM35" s="836"/>
      <c r="AN35" s="836"/>
      <c r="AO35" s="837"/>
      <c r="AP35" s="842"/>
      <c r="AQ35" s="839"/>
      <c r="AR35" s="839"/>
      <c r="AS35" s="840"/>
      <c r="AT35" s="842"/>
      <c r="AU35" s="839"/>
      <c r="AV35" s="839"/>
      <c r="AW35" s="840"/>
      <c r="AX35" s="908"/>
      <c r="AY35" s="909"/>
      <c r="AZ35" s="909"/>
      <c r="BA35" s="909"/>
      <c r="BB35" s="910"/>
      <c r="BC35" s="909"/>
      <c r="BD35" s="909"/>
      <c r="BE35" s="911"/>
      <c r="BO35" s="346"/>
    </row>
    <row r="36" spans="2:67" s="334" customFormat="1" ht="63.6" customHeight="1" thickBot="1" x14ac:dyDescent="0.55000000000000004">
      <c r="B36" s="1566" t="s">
        <v>353</v>
      </c>
      <c r="C36" s="1567"/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7"/>
      <c r="U36" s="1567"/>
      <c r="V36" s="1567"/>
      <c r="W36" s="1567"/>
      <c r="X36" s="1567"/>
      <c r="Y36" s="1567"/>
      <c r="Z36" s="1567"/>
      <c r="AA36" s="1567"/>
      <c r="AB36" s="1567"/>
      <c r="AC36" s="1567"/>
      <c r="AD36" s="1567"/>
      <c r="AE36" s="1567"/>
      <c r="AF36" s="1567"/>
      <c r="AG36" s="1567"/>
      <c r="AH36" s="1567"/>
      <c r="AI36" s="1567"/>
      <c r="AJ36" s="1567"/>
      <c r="AK36" s="1567"/>
      <c r="AL36" s="1567"/>
      <c r="AM36" s="1567"/>
      <c r="AN36" s="1567"/>
      <c r="AO36" s="1567"/>
      <c r="AP36" s="1567"/>
      <c r="AQ36" s="1567"/>
      <c r="AR36" s="1567"/>
      <c r="AS36" s="1567"/>
      <c r="AT36" s="1567"/>
      <c r="AU36" s="1567"/>
      <c r="AV36" s="1567"/>
      <c r="AW36" s="1567"/>
      <c r="AX36" s="1567"/>
      <c r="AY36" s="1567"/>
      <c r="AZ36" s="1567"/>
      <c r="BA36" s="1567"/>
      <c r="BB36" s="1567"/>
      <c r="BC36" s="1567"/>
      <c r="BD36" s="1567"/>
      <c r="BE36" s="1568"/>
      <c r="BO36" s="346"/>
    </row>
    <row r="37" spans="2:67" s="334" customFormat="1" ht="81" customHeight="1" x14ac:dyDescent="0.5">
      <c r="B37" s="807">
        <v>11</v>
      </c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1697" t="s">
        <v>354</v>
      </c>
      <c r="U37" s="1698"/>
      <c r="V37" s="1699"/>
      <c r="W37" s="1700" t="s">
        <v>66</v>
      </c>
      <c r="X37" s="1701"/>
      <c r="Y37" s="1701"/>
      <c r="Z37" s="1701"/>
      <c r="AA37" s="1701"/>
      <c r="AB37" s="1701"/>
      <c r="AC37" s="1701"/>
      <c r="AD37" s="852"/>
      <c r="AE37" s="853">
        <v>2</v>
      </c>
      <c r="AF37" s="854">
        <f>AE37*30</f>
        <v>60</v>
      </c>
      <c r="AG37" s="855"/>
      <c r="AH37" s="855"/>
      <c r="AI37" s="855"/>
      <c r="AJ37" s="855"/>
      <c r="AK37" s="855"/>
      <c r="AL37" s="856"/>
      <c r="AM37" s="856"/>
      <c r="AN37" s="856"/>
      <c r="AO37" s="857"/>
      <c r="AP37" s="858"/>
      <c r="AQ37" s="859"/>
      <c r="AR37" s="859"/>
      <c r="AS37" s="860"/>
      <c r="AT37" s="816"/>
      <c r="AU37" s="814"/>
      <c r="AV37" s="814"/>
      <c r="AW37" s="815"/>
      <c r="AX37" s="816"/>
      <c r="AY37" s="814"/>
      <c r="AZ37" s="814"/>
      <c r="BA37" s="814"/>
      <c r="BB37" s="816"/>
      <c r="BC37" s="814"/>
      <c r="BD37" s="814"/>
      <c r="BE37" s="861"/>
      <c r="BO37" s="346"/>
    </row>
    <row r="38" spans="2:67" s="334" customFormat="1" ht="75" customHeight="1" x14ac:dyDescent="0.5">
      <c r="B38" s="807">
        <v>12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1697" t="s">
        <v>355</v>
      </c>
      <c r="U38" s="1698"/>
      <c r="V38" s="1699"/>
      <c r="W38" s="1700" t="s">
        <v>144</v>
      </c>
      <c r="X38" s="1701"/>
      <c r="Y38" s="1701"/>
      <c r="Z38" s="1701"/>
      <c r="AA38" s="1701"/>
      <c r="AB38" s="1701"/>
      <c r="AC38" s="1701"/>
      <c r="AD38" s="852"/>
      <c r="AE38" s="853">
        <v>2</v>
      </c>
      <c r="AF38" s="854">
        <f>AE38*30</f>
        <v>60</v>
      </c>
      <c r="AG38" s="855"/>
      <c r="AH38" s="855"/>
      <c r="AI38" s="855"/>
      <c r="AJ38" s="855"/>
      <c r="AK38" s="855"/>
      <c r="AL38" s="856"/>
      <c r="AM38" s="856"/>
      <c r="AN38" s="856"/>
      <c r="AO38" s="857"/>
      <c r="AP38" s="858"/>
      <c r="AQ38" s="859"/>
      <c r="AR38" s="859"/>
      <c r="AS38" s="860"/>
      <c r="AT38" s="816"/>
      <c r="AU38" s="814"/>
      <c r="AV38" s="814"/>
      <c r="AW38" s="815"/>
      <c r="AX38" s="816"/>
      <c r="AY38" s="814"/>
      <c r="AZ38" s="814"/>
      <c r="BA38" s="814"/>
      <c r="BB38" s="816"/>
      <c r="BC38" s="814"/>
      <c r="BD38" s="814"/>
      <c r="BE38" s="861"/>
      <c r="BO38" s="346"/>
    </row>
    <row r="39" spans="2:67" s="334" customFormat="1" ht="91.5" customHeight="1" x14ac:dyDescent="0.5">
      <c r="B39" s="807">
        <v>13</v>
      </c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1697" t="s">
        <v>121</v>
      </c>
      <c r="U39" s="1698"/>
      <c r="V39" s="1699"/>
      <c r="W39" s="1700" t="s">
        <v>70</v>
      </c>
      <c r="X39" s="1701"/>
      <c r="Y39" s="1701"/>
      <c r="Z39" s="1701"/>
      <c r="AA39" s="1701"/>
      <c r="AB39" s="1701"/>
      <c r="AC39" s="1701"/>
      <c r="AD39" s="852"/>
      <c r="AE39" s="853">
        <v>3</v>
      </c>
      <c r="AF39" s="854">
        <f>AE39*30</f>
        <v>90</v>
      </c>
      <c r="AG39" s="855">
        <f>AH39+AJ39+AL39</f>
        <v>72</v>
      </c>
      <c r="AH39" s="855"/>
      <c r="AI39" s="855"/>
      <c r="AJ39" s="855">
        <v>72</v>
      </c>
      <c r="AK39" s="855"/>
      <c r="AL39" s="856"/>
      <c r="AM39" s="856"/>
      <c r="AN39" s="856"/>
      <c r="AO39" s="857">
        <f>AF39-AG39</f>
        <v>18</v>
      </c>
      <c r="AP39" s="858"/>
      <c r="AQ39" s="859">
        <v>4</v>
      </c>
      <c r="AR39" s="859">
        <v>3</v>
      </c>
      <c r="AS39" s="860"/>
      <c r="AT39" s="816"/>
      <c r="AU39" s="814"/>
      <c r="AV39" s="814"/>
      <c r="AW39" s="815"/>
      <c r="AX39" s="816">
        <f>SUM(AY39:BA39)</f>
        <v>2</v>
      </c>
      <c r="AY39" s="814">
        <f>AH39/18</f>
        <v>0</v>
      </c>
      <c r="AZ39" s="814">
        <v>2</v>
      </c>
      <c r="BA39" s="814">
        <f>AL39/18</f>
        <v>0</v>
      </c>
      <c r="BB39" s="816">
        <f>SUM(BC39:BE39)</f>
        <v>2</v>
      </c>
      <c r="BC39" s="814">
        <f>AH39/18</f>
        <v>0</v>
      </c>
      <c r="BD39" s="814">
        <v>2</v>
      </c>
      <c r="BE39" s="861">
        <f>AL39/18</f>
        <v>0</v>
      </c>
      <c r="BO39" s="346"/>
    </row>
    <row r="40" spans="2:67" s="334" customFormat="1" ht="77.099999999999994" customHeight="1" x14ac:dyDescent="0.5">
      <c r="B40" s="807">
        <v>14</v>
      </c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1697" t="s">
        <v>356</v>
      </c>
      <c r="U40" s="1698"/>
      <c r="V40" s="1699"/>
      <c r="W40" s="1700" t="s">
        <v>68</v>
      </c>
      <c r="X40" s="1701"/>
      <c r="Y40" s="1701"/>
      <c r="Z40" s="1701"/>
      <c r="AA40" s="1701"/>
      <c r="AB40" s="1701"/>
      <c r="AC40" s="1701"/>
      <c r="AD40" s="852"/>
      <c r="AE40" s="853">
        <v>2.5</v>
      </c>
      <c r="AF40" s="854">
        <f>AE40*30</f>
        <v>75</v>
      </c>
      <c r="AG40" s="855"/>
      <c r="AH40" s="855"/>
      <c r="AI40" s="855"/>
      <c r="AJ40" s="855"/>
      <c r="AK40" s="855"/>
      <c r="AL40" s="856"/>
      <c r="AM40" s="856"/>
      <c r="AN40" s="856"/>
      <c r="AO40" s="857"/>
      <c r="AP40" s="858"/>
      <c r="AQ40" s="859"/>
      <c r="AR40" s="859"/>
      <c r="AS40" s="860"/>
      <c r="AT40" s="816"/>
      <c r="AU40" s="814"/>
      <c r="AV40" s="814"/>
      <c r="AW40" s="815"/>
      <c r="AX40" s="816"/>
      <c r="AY40" s="814"/>
      <c r="AZ40" s="814"/>
      <c r="BA40" s="814"/>
      <c r="BB40" s="816"/>
      <c r="BC40" s="814"/>
      <c r="BD40" s="814"/>
      <c r="BE40" s="861"/>
      <c r="BO40" s="346"/>
    </row>
    <row r="41" spans="2:67" s="334" customFormat="1" ht="88.5" customHeight="1" thickBot="1" x14ac:dyDescent="0.55000000000000004">
      <c r="B41" s="807">
        <v>15</v>
      </c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1697" t="s">
        <v>357</v>
      </c>
      <c r="U41" s="1698"/>
      <c r="V41" s="1699"/>
      <c r="W41" s="1700" t="s">
        <v>70</v>
      </c>
      <c r="X41" s="1701"/>
      <c r="Y41" s="1701"/>
      <c r="Z41" s="1701"/>
      <c r="AA41" s="1701"/>
      <c r="AB41" s="1701"/>
      <c r="AC41" s="1701"/>
      <c r="AD41" s="852"/>
      <c r="AE41" s="853">
        <v>4</v>
      </c>
      <c r="AF41" s="854">
        <f>AE41*30</f>
        <v>120</v>
      </c>
      <c r="AG41" s="855"/>
      <c r="AH41" s="855"/>
      <c r="AI41" s="855"/>
      <c r="AJ41" s="855"/>
      <c r="AK41" s="855"/>
      <c r="AL41" s="856"/>
      <c r="AM41" s="856"/>
      <c r="AN41" s="856"/>
      <c r="AO41" s="857"/>
      <c r="AP41" s="858"/>
      <c r="AQ41" s="859"/>
      <c r="AR41" s="859"/>
      <c r="AS41" s="860"/>
      <c r="AT41" s="816"/>
      <c r="AU41" s="814"/>
      <c r="AV41" s="814"/>
      <c r="AW41" s="815"/>
      <c r="AX41" s="816"/>
      <c r="AY41" s="814"/>
      <c r="AZ41" s="814"/>
      <c r="BA41" s="814"/>
      <c r="BB41" s="816"/>
      <c r="BC41" s="814"/>
      <c r="BD41" s="814"/>
      <c r="BE41" s="861"/>
      <c r="BO41" s="346"/>
    </row>
    <row r="42" spans="2:67" s="334" customFormat="1" ht="50.1" customHeight="1" thickBot="1" x14ac:dyDescent="0.55000000000000004">
      <c r="B42" s="1707" t="s">
        <v>214</v>
      </c>
      <c r="C42" s="1546"/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6"/>
      <c r="U42" s="1546"/>
      <c r="V42" s="1546"/>
      <c r="W42" s="1546"/>
      <c r="X42" s="1546"/>
      <c r="Y42" s="1546"/>
      <c r="Z42" s="1546"/>
      <c r="AA42" s="1546"/>
      <c r="AB42" s="1546"/>
      <c r="AC42" s="1546"/>
      <c r="AD42" s="1547"/>
      <c r="AE42" s="834">
        <f>AE39</f>
        <v>3</v>
      </c>
      <c r="AF42" s="835">
        <f t="shared" ref="AF42:AO42" si="3">AF39</f>
        <v>90</v>
      </c>
      <c r="AG42" s="835">
        <f t="shared" si="3"/>
        <v>72</v>
      </c>
      <c r="AH42" s="835">
        <f t="shared" si="3"/>
        <v>0</v>
      </c>
      <c r="AI42" s="835">
        <f t="shared" si="3"/>
        <v>0</v>
      </c>
      <c r="AJ42" s="835">
        <f t="shared" si="3"/>
        <v>72</v>
      </c>
      <c r="AK42" s="835">
        <f t="shared" si="3"/>
        <v>0</v>
      </c>
      <c r="AL42" s="836">
        <f t="shared" si="3"/>
        <v>0</v>
      </c>
      <c r="AM42" s="836">
        <f t="shared" si="3"/>
        <v>0</v>
      </c>
      <c r="AN42" s="836">
        <f t="shared" si="3"/>
        <v>0</v>
      </c>
      <c r="AO42" s="837">
        <f t="shared" si="3"/>
        <v>18</v>
      </c>
      <c r="AP42" s="842"/>
      <c r="AQ42" s="839">
        <v>1</v>
      </c>
      <c r="AR42" s="839">
        <v>1</v>
      </c>
      <c r="AS42" s="840"/>
      <c r="AT42" s="842"/>
      <c r="AU42" s="839"/>
      <c r="AV42" s="839"/>
      <c r="AW42" s="840"/>
      <c r="AX42" s="908">
        <f>SUM(AX37:AX41)</f>
        <v>2</v>
      </c>
      <c r="AY42" s="909">
        <f t="shared" ref="AY42:BE42" si="4">SUM(AY37:AY41)</f>
        <v>0</v>
      </c>
      <c r="AZ42" s="909">
        <f t="shared" si="4"/>
        <v>2</v>
      </c>
      <c r="BA42" s="909">
        <f t="shared" si="4"/>
        <v>0</v>
      </c>
      <c r="BB42" s="910">
        <f t="shared" si="4"/>
        <v>2</v>
      </c>
      <c r="BC42" s="909">
        <f t="shared" si="4"/>
        <v>0</v>
      </c>
      <c r="BD42" s="909">
        <f t="shared" si="4"/>
        <v>2</v>
      </c>
      <c r="BE42" s="911">
        <f t="shared" si="4"/>
        <v>0</v>
      </c>
      <c r="BO42" s="346"/>
    </row>
    <row r="43" spans="2:67" s="258" customFormat="1" ht="50.1" customHeight="1" thickBot="1" x14ac:dyDescent="0.5">
      <c r="B43" s="1548" t="s">
        <v>358</v>
      </c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49"/>
      <c r="Q43" s="1549"/>
      <c r="R43" s="1549"/>
      <c r="S43" s="1549"/>
      <c r="T43" s="1549"/>
      <c r="U43" s="1549"/>
      <c r="V43" s="1549"/>
      <c r="W43" s="1549"/>
      <c r="X43" s="1549"/>
      <c r="Y43" s="1549"/>
      <c r="Z43" s="1549"/>
      <c r="AA43" s="1549"/>
      <c r="AB43" s="1549"/>
      <c r="AC43" s="1549"/>
      <c r="AD43" s="1550"/>
      <c r="AE43" s="912">
        <f>AE42+AE35+AE32+AE23</f>
        <v>21.5</v>
      </c>
      <c r="AF43" s="913">
        <f t="shared" ref="AF43:BE43" si="5">AF42+AF35+AF32+AF23</f>
        <v>645</v>
      </c>
      <c r="AG43" s="913">
        <f t="shared" si="5"/>
        <v>342</v>
      </c>
      <c r="AH43" s="913">
        <f t="shared" si="5"/>
        <v>126</v>
      </c>
      <c r="AI43" s="913">
        <f t="shared" si="5"/>
        <v>8</v>
      </c>
      <c r="AJ43" s="913">
        <f t="shared" si="5"/>
        <v>144</v>
      </c>
      <c r="AK43" s="913">
        <f t="shared" si="5"/>
        <v>4</v>
      </c>
      <c r="AL43" s="914">
        <f t="shared" si="5"/>
        <v>72</v>
      </c>
      <c r="AM43" s="914">
        <f t="shared" si="5"/>
        <v>6</v>
      </c>
      <c r="AN43" s="914">
        <f t="shared" si="5"/>
        <v>54</v>
      </c>
      <c r="AO43" s="837">
        <f t="shared" si="5"/>
        <v>303</v>
      </c>
      <c r="AP43" s="915">
        <f t="shared" si="5"/>
        <v>5</v>
      </c>
      <c r="AQ43" s="916">
        <f t="shared" si="5"/>
        <v>5</v>
      </c>
      <c r="AR43" s="916">
        <f t="shared" si="5"/>
        <v>5</v>
      </c>
      <c r="AS43" s="917">
        <f t="shared" si="5"/>
        <v>1</v>
      </c>
      <c r="AT43" s="842">
        <f t="shared" si="5"/>
        <v>0</v>
      </c>
      <c r="AU43" s="839">
        <f t="shared" si="5"/>
        <v>1</v>
      </c>
      <c r="AV43" s="839">
        <f t="shared" si="5"/>
        <v>0</v>
      </c>
      <c r="AW43" s="840">
        <f t="shared" si="5"/>
        <v>0</v>
      </c>
      <c r="AX43" s="826">
        <f t="shared" si="5"/>
        <v>11</v>
      </c>
      <c r="AY43" s="827">
        <f t="shared" si="5"/>
        <v>4</v>
      </c>
      <c r="AZ43" s="827">
        <f t="shared" si="5"/>
        <v>4</v>
      </c>
      <c r="BA43" s="827">
        <f t="shared" si="5"/>
        <v>3</v>
      </c>
      <c r="BB43" s="918">
        <f t="shared" si="5"/>
        <v>8</v>
      </c>
      <c r="BC43" s="919">
        <f t="shared" si="5"/>
        <v>3</v>
      </c>
      <c r="BD43" s="919">
        <f t="shared" si="5"/>
        <v>4</v>
      </c>
      <c r="BE43" s="920">
        <f t="shared" si="5"/>
        <v>1</v>
      </c>
    </row>
    <row r="44" spans="2:67" s="258" customFormat="1" ht="49.5" customHeight="1" thickBot="1" x14ac:dyDescent="0.5">
      <c r="B44" s="1551" t="s">
        <v>225</v>
      </c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2"/>
      <c r="Q44" s="1552"/>
      <c r="R44" s="1552"/>
      <c r="S44" s="1552"/>
      <c r="T44" s="1552"/>
      <c r="U44" s="1552"/>
      <c r="V44" s="1552"/>
      <c r="W44" s="1552"/>
      <c r="X44" s="1552"/>
      <c r="Y44" s="1552"/>
      <c r="Z44" s="1552"/>
      <c r="AA44" s="1552"/>
      <c r="AB44" s="1552"/>
      <c r="AC44" s="1552"/>
      <c r="AD44" s="1552"/>
      <c r="AE44" s="1552"/>
      <c r="AF44" s="1552"/>
      <c r="AG44" s="1552"/>
      <c r="AH44" s="1552"/>
      <c r="AI44" s="1552"/>
      <c r="AJ44" s="1552"/>
      <c r="AK44" s="1552"/>
      <c r="AL44" s="1552"/>
      <c r="AM44" s="1552"/>
      <c r="AN44" s="1552"/>
      <c r="AO44" s="1552"/>
      <c r="AP44" s="1552"/>
      <c r="AQ44" s="1552"/>
      <c r="AR44" s="1552"/>
      <c r="AS44" s="1552"/>
      <c r="AT44" s="1552"/>
      <c r="AU44" s="1552"/>
      <c r="AV44" s="1552"/>
      <c r="AW44" s="1552"/>
      <c r="AX44" s="1552"/>
      <c r="AY44" s="1552"/>
      <c r="AZ44" s="1552"/>
      <c r="BA44" s="1552"/>
      <c r="BB44" s="1552"/>
      <c r="BC44" s="1552"/>
      <c r="BD44" s="1552"/>
      <c r="BE44" s="1553"/>
    </row>
    <row r="45" spans="2:67" s="258" customFormat="1" ht="49.5" customHeight="1" thickBot="1" x14ac:dyDescent="0.5">
      <c r="B45" s="1554" t="s">
        <v>226</v>
      </c>
      <c r="C45" s="1555"/>
      <c r="D45" s="1555"/>
      <c r="E45" s="1555"/>
      <c r="F45" s="1555"/>
      <c r="G45" s="1555"/>
      <c r="H45" s="1555"/>
      <c r="I45" s="1555"/>
      <c r="J45" s="1555"/>
      <c r="K45" s="1555"/>
      <c r="L45" s="1555"/>
      <c r="M45" s="1555"/>
      <c r="N45" s="1555"/>
      <c r="O45" s="1555"/>
      <c r="P45" s="1555"/>
      <c r="Q45" s="1555"/>
      <c r="R45" s="1555"/>
      <c r="S45" s="1555"/>
      <c r="T45" s="1555"/>
      <c r="U45" s="1555"/>
      <c r="V45" s="1555"/>
      <c r="W45" s="1555"/>
      <c r="X45" s="1555"/>
      <c r="Y45" s="1555"/>
      <c r="Z45" s="1555"/>
      <c r="AA45" s="1555"/>
      <c r="AB45" s="1555"/>
      <c r="AC45" s="1555"/>
      <c r="AD45" s="1555"/>
      <c r="AE45" s="1555"/>
      <c r="AF45" s="1555"/>
      <c r="AG45" s="1555"/>
      <c r="AH45" s="1555"/>
      <c r="AI45" s="1555"/>
      <c r="AJ45" s="1555"/>
      <c r="AK45" s="1555"/>
      <c r="AL45" s="1555"/>
      <c r="AM45" s="1555"/>
      <c r="AN45" s="1555"/>
      <c r="AO45" s="1555"/>
      <c r="AP45" s="1555"/>
      <c r="AQ45" s="1555"/>
      <c r="AR45" s="1555"/>
      <c r="AS45" s="1555"/>
      <c r="AT45" s="1555"/>
      <c r="AU45" s="1555"/>
      <c r="AV45" s="1555"/>
      <c r="AW45" s="1555"/>
      <c r="AX45" s="1555"/>
      <c r="AY45" s="1555"/>
      <c r="AZ45" s="1555"/>
      <c r="BA45" s="1555"/>
      <c r="BB45" s="1555"/>
      <c r="BC45" s="1555"/>
      <c r="BD45" s="1555"/>
      <c r="BE45" s="1556"/>
    </row>
    <row r="46" spans="2:67" s="258" customFormat="1" ht="94" customHeight="1" x14ac:dyDescent="1.45">
      <c r="B46" s="624">
        <v>16</v>
      </c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1715" t="s">
        <v>227</v>
      </c>
      <c r="U46" s="1716"/>
      <c r="V46" s="1717"/>
      <c r="W46" s="1718" t="s">
        <v>24</v>
      </c>
      <c r="X46" s="1719"/>
      <c r="Y46" s="1719"/>
      <c r="Z46" s="1719"/>
      <c r="AA46" s="1719"/>
      <c r="AB46" s="1719"/>
      <c r="AC46" s="1719"/>
      <c r="AD46" s="1720"/>
      <c r="AE46" s="843">
        <v>8</v>
      </c>
      <c r="AF46" s="844">
        <f>AE46*30</f>
        <v>240</v>
      </c>
      <c r="AG46" s="854">
        <f>AH46+AJ46+AL46</f>
        <v>135</v>
      </c>
      <c r="AH46" s="854">
        <v>63</v>
      </c>
      <c r="AI46" s="854">
        <v>14</v>
      </c>
      <c r="AJ46" s="854">
        <v>54</v>
      </c>
      <c r="AK46" s="854">
        <v>10</v>
      </c>
      <c r="AL46" s="921">
        <v>18</v>
      </c>
      <c r="AM46" s="921">
        <v>10</v>
      </c>
      <c r="AN46" s="921">
        <f>AH46-AI46+AJ46-AK46+AL46-AM46</f>
        <v>101</v>
      </c>
      <c r="AO46" s="847">
        <f>AF46-AG46</f>
        <v>105</v>
      </c>
      <c r="AP46" s="813">
        <v>3</v>
      </c>
      <c r="AQ46" s="814"/>
      <c r="AR46" s="814">
        <v>3</v>
      </c>
      <c r="AS46" s="815"/>
      <c r="AT46" s="813"/>
      <c r="AU46" s="814">
        <v>3</v>
      </c>
      <c r="AV46" s="814"/>
      <c r="AW46" s="922"/>
      <c r="AX46" s="814">
        <f>SUM(AY46:BA46)</f>
        <v>7.5</v>
      </c>
      <c r="AY46" s="814">
        <f>AH46/18</f>
        <v>3.5</v>
      </c>
      <c r="AZ46" s="814">
        <f>AJ46/18</f>
        <v>3</v>
      </c>
      <c r="BA46" s="817">
        <f>AL46/18</f>
        <v>1</v>
      </c>
      <c r="BB46" s="804"/>
      <c r="BC46" s="805"/>
      <c r="BD46" s="805"/>
      <c r="BE46" s="806"/>
    </row>
    <row r="47" spans="2:67" s="258" customFormat="1" ht="89.5" customHeight="1" x14ac:dyDescent="0.45">
      <c r="B47" s="807">
        <v>17</v>
      </c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1697" t="s">
        <v>228</v>
      </c>
      <c r="U47" s="1698"/>
      <c r="V47" s="1699"/>
      <c r="W47" s="1700" t="s">
        <v>24</v>
      </c>
      <c r="X47" s="1701"/>
      <c r="Y47" s="1701"/>
      <c r="Z47" s="1701"/>
      <c r="AA47" s="1701"/>
      <c r="AB47" s="1701"/>
      <c r="AC47" s="1701"/>
      <c r="AD47" s="821"/>
      <c r="AE47" s="853">
        <v>7</v>
      </c>
      <c r="AF47" s="854">
        <f>AE47*30</f>
        <v>210</v>
      </c>
      <c r="AG47" s="854">
        <f>AH47+AJ47+AL47</f>
        <v>117</v>
      </c>
      <c r="AH47" s="854">
        <v>54</v>
      </c>
      <c r="AI47" s="854">
        <v>10</v>
      </c>
      <c r="AJ47" s="854">
        <v>45</v>
      </c>
      <c r="AK47" s="854">
        <v>10</v>
      </c>
      <c r="AL47" s="921">
        <v>18</v>
      </c>
      <c r="AM47" s="921">
        <v>10</v>
      </c>
      <c r="AN47" s="921">
        <f>AH47-AI47+AJ47-AK47+AL47-AM47</f>
        <v>87</v>
      </c>
      <c r="AO47" s="923">
        <f>AF47-AG47</f>
        <v>93</v>
      </c>
      <c r="AP47" s="813">
        <v>4</v>
      </c>
      <c r="AQ47" s="814"/>
      <c r="AR47" s="814">
        <v>4</v>
      </c>
      <c r="AS47" s="815"/>
      <c r="AT47" s="813"/>
      <c r="AU47" s="814">
        <v>4</v>
      </c>
      <c r="AV47" s="814"/>
      <c r="AW47" s="922"/>
      <c r="AX47" s="813"/>
      <c r="AY47" s="814"/>
      <c r="AZ47" s="814"/>
      <c r="BA47" s="817"/>
      <c r="BB47" s="818">
        <f>SUM(BC47:BE47)</f>
        <v>6.5</v>
      </c>
      <c r="BC47" s="819">
        <f>AH47/18</f>
        <v>3</v>
      </c>
      <c r="BD47" s="819">
        <f>AJ47/18</f>
        <v>2.5</v>
      </c>
      <c r="BE47" s="924">
        <f>AL47/18</f>
        <v>1</v>
      </c>
    </row>
    <row r="48" spans="2:67" s="258" customFormat="1" ht="93" customHeight="1" thickBot="1" x14ac:dyDescent="0.5">
      <c r="B48" s="689">
        <v>18</v>
      </c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1697" t="s">
        <v>359</v>
      </c>
      <c r="U48" s="1698"/>
      <c r="V48" s="1699"/>
      <c r="W48" s="1700" t="s">
        <v>24</v>
      </c>
      <c r="X48" s="1701"/>
      <c r="Y48" s="1701"/>
      <c r="Z48" s="1701"/>
      <c r="AA48" s="1701"/>
      <c r="AB48" s="1701"/>
      <c r="AC48" s="1701"/>
      <c r="AD48" s="821"/>
      <c r="AE48" s="925">
        <v>3</v>
      </c>
      <c r="AF48" s="863">
        <f>AE48*30</f>
        <v>90</v>
      </c>
      <c r="AG48" s="863">
        <f>AH48+AJ48+AL48</f>
        <v>54</v>
      </c>
      <c r="AH48" s="863">
        <v>18</v>
      </c>
      <c r="AI48" s="863">
        <v>4</v>
      </c>
      <c r="AJ48" s="863"/>
      <c r="AK48" s="863"/>
      <c r="AL48" s="926">
        <v>36</v>
      </c>
      <c r="AM48" s="926">
        <v>10</v>
      </c>
      <c r="AN48" s="926">
        <f>AH48-AI48+AJ48-AK48+AL48-AM48</f>
        <v>40</v>
      </c>
      <c r="AO48" s="864">
        <f>AF48-AG48</f>
        <v>36</v>
      </c>
      <c r="AP48" s="826"/>
      <c r="AQ48" s="827">
        <v>4</v>
      </c>
      <c r="AR48" s="827">
        <v>4</v>
      </c>
      <c r="AS48" s="828"/>
      <c r="AT48" s="826"/>
      <c r="AU48" s="827"/>
      <c r="AV48" s="827"/>
      <c r="AW48" s="927"/>
      <c r="AX48" s="826"/>
      <c r="AY48" s="827"/>
      <c r="AZ48" s="827"/>
      <c r="BA48" s="830"/>
      <c r="BB48" s="831">
        <f>SUM(BC48:BE48)</f>
        <v>3</v>
      </c>
      <c r="BC48" s="832">
        <f>AH48/18</f>
        <v>1</v>
      </c>
      <c r="BD48" s="832">
        <f>AJ48/18</f>
        <v>0</v>
      </c>
      <c r="BE48" s="833">
        <f>AL48/18</f>
        <v>2</v>
      </c>
    </row>
    <row r="49" spans="2:74" s="258" customFormat="1" ht="50.1" customHeight="1" thickBot="1" x14ac:dyDescent="1.5">
      <c r="B49" s="624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1526" t="s">
        <v>214</v>
      </c>
      <c r="U49" s="1328"/>
      <c r="V49" s="1328"/>
      <c r="W49" s="1328"/>
      <c r="X49" s="1328"/>
      <c r="Y49" s="1328"/>
      <c r="Z49" s="1328"/>
      <c r="AA49" s="1328"/>
      <c r="AB49" s="1328"/>
      <c r="AC49" s="1328"/>
      <c r="AD49" s="690"/>
      <c r="AE49" s="928">
        <f>SUM(AE46:AE48)</f>
        <v>18</v>
      </c>
      <c r="AF49" s="835">
        <f t="shared" ref="AF49:AO49" si="6">SUM(AF46:AF48)</f>
        <v>540</v>
      </c>
      <c r="AG49" s="835">
        <f t="shared" si="6"/>
        <v>306</v>
      </c>
      <c r="AH49" s="835">
        <f t="shared" si="6"/>
        <v>135</v>
      </c>
      <c r="AI49" s="835">
        <f t="shared" si="6"/>
        <v>28</v>
      </c>
      <c r="AJ49" s="835">
        <f t="shared" si="6"/>
        <v>99</v>
      </c>
      <c r="AK49" s="835">
        <f t="shared" si="6"/>
        <v>20</v>
      </c>
      <c r="AL49" s="836">
        <f t="shared" si="6"/>
        <v>72</v>
      </c>
      <c r="AM49" s="836">
        <f t="shared" si="6"/>
        <v>30</v>
      </c>
      <c r="AN49" s="836">
        <f t="shared" si="6"/>
        <v>228</v>
      </c>
      <c r="AO49" s="837">
        <f t="shared" si="6"/>
        <v>234</v>
      </c>
      <c r="AP49" s="838">
        <v>2</v>
      </c>
      <c r="AQ49" s="839">
        <v>1</v>
      </c>
      <c r="AR49" s="839">
        <v>3</v>
      </c>
      <c r="AS49" s="840"/>
      <c r="AT49" s="838"/>
      <c r="AU49" s="839">
        <v>2</v>
      </c>
      <c r="AV49" s="839"/>
      <c r="AW49" s="929"/>
      <c r="AX49" s="839">
        <f>SUM(AX46:AX48)</f>
        <v>7.5</v>
      </c>
      <c r="AY49" s="839">
        <f t="shared" ref="AY49:BE49" si="7">SUM(AY46:AY48)</f>
        <v>3.5</v>
      </c>
      <c r="AZ49" s="839">
        <f t="shared" si="7"/>
        <v>3</v>
      </c>
      <c r="BA49" s="841">
        <f t="shared" si="7"/>
        <v>1</v>
      </c>
      <c r="BB49" s="878">
        <f t="shared" si="7"/>
        <v>9.5</v>
      </c>
      <c r="BC49" s="879">
        <f t="shared" si="7"/>
        <v>4</v>
      </c>
      <c r="BD49" s="879">
        <f t="shared" si="7"/>
        <v>2.5</v>
      </c>
      <c r="BE49" s="880">
        <f t="shared" si="7"/>
        <v>3</v>
      </c>
    </row>
    <row r="50" spans="2:74" s="258" customFormat="1" ht="50.1" customHeight="1" thickBot="1" x14ac:dyDescent="0.5">
      <c r="B50" s="1533" t="s">
        <v>229</v>
      </c>
      <c r="C50" s="1757"/>
      <c r="D50" s="1757"/>
      <c r="E50" s="1757"/>
      <c r="F50" s="1757"/>
      <c r="G50" s="1757"/>
      <c r="H50" s="1757"/>
      <c r="I50" s="1757"/>
      <c r="J50" s="1757"/>
      <c r="K50" s="1757"/>
      <c r="L50" s="1757"/>
      <c r="M50" s="1757"/>
      <c r="N50" s="1757"/>
      <c r="O50" s="1757"/>
      <c r="P50" s="1757"/>
      <c r="Q50" s="1757"/>
      <c r="R50" s="1757"/>
      <c r="S50" s="1757"/>
      <c r="T50" s="1757"/>
      <c r="U50" s="1757"/>
      <c r="V50" s="1757"/>
      <c r="W50" s="1757"/>
      <c r="X50" s="1757"/>
      <c r="Y50" s="1757"/>
      <c r="Z50" s="1757"/>
      <c r="AA50" s="1757"/>
      <c r="AB50" s="1757"/>
      <c r="AC50" s="1757"/>
      <c r="AD50" s="1757"/>
      <c r="AE50" s="1757"/>
      <c r="AF50" s="1757"/>
      <c r="AG50" s="1757"/>
      <c r="AH50" s="1757"/>
      <c r="AI50" s="1757"/>
      <c r="AJ50" s="1757"/>
      <c r="AK50" s="1757"/>
      <c r="AL50" s="1757"/>
      <c r="AM50" s="1757"/>
      <c r="AN50" s="1757"/>
      <c r="AO50" s="1757"/>
      <c r="AP50" s="1757"/>
      <c r="AQ50" s="1757"/>
      <c r="AR50" s="1757"/>
      <c r="AS50" s="1757"/>
      <c r="AT50" s="1757"/>
      <c r="AU50" s="1757"/>
      <c r="AV50" s="1757"/>
      <c r="AW50" s="1757"/>
      <c r="AX50" s="1757"/>
      <c r="AY50" s="1757"/>
      <c r="AZ50" s="1757"/>
      <c r="BA50" s="1757"/>
      <c r="BB50" s="1757"/>
      <c r="BC50" s="1757"/>
      <c r="BD50" s="1757"/>
      <c r="BE50" s="1758"/>
      <c r="BF50" s="407"/>
      <c r="BG50" s="407"/>
      <c r="BH50" s="407"/>
      <c r="BI50" s="407"/>
      <c r="BJ50" s="407"/>
      <c r="BK50" s="407"/>
      <c r="BL50" s="407"/>
      <c r="BM50" s="407"/>
      <c r="BN50" s="407"/>
      <c r="BO50" s="407"/>
      <c r="BP50" s="407"/>
      <c r="BQ50" s="407"/>
      <c r="BR50" s="407"/>
      <c r="BS50" s="407"/>
      <c r="BT50" s="407"/>
      <c r="BU50" s="407"/>
      <c r="BV50" s="407"/>
    </row>
    <row r="51" spans="2:74" s="258" customFormat="1" ht="50.1" customHeight="1" thickBot="1" x14ac:dyDescent="0.5">
      <c r="B51" s="1759" t="s">
        <v>230</v>
      </c>
      <c r="C51" s="1760"/>
      <c r="D51" s="1760"/>
      <c r="E51" s="1760"/>
      <c r="F51" s="1760"/>
      <c r="G51" s="1760"/>
      <c r="H51" s="1760"/>
      <c r="I51" s="1760"/>
      <c r="J51" s="1760"/>
      <c r="K51" s="1760"/>
      <c r="L51" s="1760"/>
      <c r="M51" s="1760"/>
      <c r="N51" s="1760"/>
      <c r="O51" s="1760"/>
      <c r="P51" s="1760"/>
      <c r="Q51" s="1760"/>
      <c r="R51" s="1760"/>
      <c r="S51" s="1760"/>
      <c r="T51" s="1760"/>
      <c r="U51" s="1760"/>
      <c r="V51" s="1760"/>
      <c r="W51" s="1760"/>
      <c r="X51" s="1760"/>
      <c r="Y51" s="1760"/>
      <c r="Z51" s="1760"/>
      <c r="AA51" s="1760"/>
      <c r="AB51" s="1760"/>
      <c r="AC51" s="1760"/>
      <c r="AD51" s="1760"/>
      <c r="AE51" s="1760"/>
      <c r="AF51" s="1760"/>
      <c r="AG51" s="1760"/>
      <c r="AH51" s="1760"/>
      <c r="AI51" s="1760"/>
      <c r="AJ51" s="1760"/>
      <c r="AK51" s="1760"/>
      <c r="AL51" s="1760"/>
      <c r="AM51" s="1760"/>
      <c r="AN51" s="1760"/>
      <c r="AO51" s="1760"/>
      <c r="AP51" s="1760"/>
      <c r="AQ51" s="1760"/>
      <c r="AR51" s="1760"/>
      <c r="AS51" s="1760"/>
      <c r="AT51" s="1760"/>
      <c r="AU51" s="1760"/>
      <c r="AV51" s="1760"/>
      <c r="AW51" s="1760"/>
      <c r="AX51" s="1760"/>
      <c r="AY51" s="1760"/>
      <c r="AZ51" s="1760"/>
      <c r="BA51" s="1760"/>
      <c r="BB51" s="1760"/>
      <c r="BC51" s="1760"/>
      <c r="BD51" s="1760"/>
      <c r="BE51" s="1761"/>
      <c r="BF51" s="407"/>
      <c r="BG51" s="407"/>
      <c r="BH51" s="407"/>
      <c r="BI51" s="407"/>
      <c r="BJ51" s="407"/>
      <c r="BK51" s="407"/>
      <c r="BL51" s="407"/>
      <c r="BM51" s="407"/>
      <c r="BN51" s="407"/>
      <c r="BO51" s="407"/>
      <c r="BP51" s="407"/>
      <c r="BQ51" s="407"/>
      <c r="BR51" s="407"/>
      <c r="BS51" s="407"/>
      <c r="BT51" s="407"/>
      <c r="BU51" s="407"/>
      <c r="BV51" s="407"/>
    </row>
    <row r="52" spans="2:74" s="258" customFormat="1" ht="135" customHeight="1" x14ac:dyDescent="0.45">
      <c r="B52" s="624">
        <v>19</v>
      </c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1762" t="s">
        <v>231</v>
      </c>
      <c r="U52" s="1763"/>
      <c r="V52" s="1764"/>
      <c r="W52" s="1765" t="s">
        <v>24</v>
      </c>
      <c r="X52" s="1766"/>
      <c r="Y52" s="1766"/>
      <c r="Z52" s="1766"/>
      <c r="AA52" s="1766"/>
      <c r="AB52" s="1766"/>
      <c r="AC52" s="1766"/>
      <c r="AD52" s="698"/>
      <c r="AE52" s="930">
        <v>4</v>
      </c>
      <c r="AF52" s="931">
        <f t="shared" ref="AF52:AF57" si="8">AE52*30</f>
        <v>120</v>
      </c>
      <c r="AG52" s="931">
        <f t="shared" ref="AG52:AG57" si="9">AH52+AJ52+AL52</f>
        <v>72</v>
      </c>
      <c r="AH52" s="931">
        <v>36</v>
      </c>
      <c r="AI52" s="931">
        <v>10</v>
      </c>
      <c r="AJ52" s="931">
        <v>36</v>
      </c>
      <c r="AK52" s="932">
        <v>8</v>
      </c>
      <c r="AL52" s="931"/>
      <c r="AM52" s="931"/>
      <c r="AN52" s="933">
        <f>AH52-AI52+AJ52-AK52+AL52-AM52</f>
        <v>54</v>
      </c>
      <c r="AO52" s="934">
        <f t="shared" ref="AO52:AO57" si="10">AF52-AG52</f>
        <v>48</v>
      </c>
      <c r="AP52" s="932"/>
      <c r="AQ52" s="931">
        <v>4</v>
      </c>
      <c r="AR52" s="931">
        <v>4</v>
      </c>
      <c r="AS52" s="935"/>
      <c r="AT52" s="930"/>
      <c r="AU52" s="931"/>
      <c r="AV52" s="931"/>
      <c r="AW52" s="935"/>
      <c r="AX52" s="930"/>
      <c r="AY52" s="931"/>
      <c r="AZ52" s="931"/>
      <c r="BA52" s="935"/>
      <c r="BB52" s="932">
        <f>SUM(BC52:BE52)</f>
        <v>4</v>
      </c>
      <c r="BC52" s="931">
        <f>AH52/18</f>
        <v>2</v>
      </c>
      <c r="BD52" s="931">
        <f>AJ52/18</f>
        <v>2</v>
      </c>
      <c r="BE52" s="936">
        <f>AL52/18</f>
        <v>0</v>
      </c>
      <c r="BF52" s="93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</row>
    <row r="53" spans="2:74" s="258" customFormat="1" ht="94.5" customHeight="1" x14ac:dyDescent="0.45">
      <c r="B53" s="938">
        <v>20</v>
      </c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1697" t="s">
        <v>360</v>
      </c>
      <c r="U53" s="1698"/>
      <c r="V53" s="1699"/>
      <c r="W53" s="1700" t="s">
        <v>24</v>
      </c>
      <c r="X53" s="1701"/>
      <c r="Y53" s="1701"/>
      <c r="Z53" s="1701"/>
      <c r="AA53" s="1701"/>
      <c r="AB53" s="1701"/>
      <c r="AC53" s="1701"/>
      <c r="AD53" s="669"/>
      <c r="AE53" s="939">
        <v>4</v>
      </c>
      <c r="AF53" s="940">
        <f t="shared" si="8"/>
        <v>120</v>
      </c>
      <c r="AG53" s="940">
        <f t="shared" si="9"/>
        <v>72</v>
      </c>
      <c r="AH53" s="940">
        <v>36</v>
      </c>
      <c r="AI53" s="940">
        <v>8</v>
      </c>
      <c r="AJ53" s="940"/>
      <c r="AK53" s="940"/>
      <c r="AL53" s="940">
        <v>36</v>
      </c>
      <c r="AM53" s="940">
        <v>10</v>
      </c>
      <c r="AN53" s="941">
        <f>AH53-AI53+AJ53-AK53+AL53-AM53</f>
        <v>54</v>
      </c>
      <c r="AO53" s="942">
        <f t="shared" si="10"/>
        <v>48</v>
      </c>
      <c r="AP53" s="943"/>
      <c r="AQ53" s="944">
        <v>3</v>
      </c>
      <c r="AR53" s="944">
        <v>3</v>
      </c>
      <c r="AS53" s="945"/>
      <c r="AT53" s="939"/>
      <c r="AU53" s="944"/>
      <c r="AV53" s="944"/>
      <c r="AW53" s="945"/>
      <c r="AX53" s="939">
        <f>SUM(AY53:BA53)</f>
        <v>4</v>
      </c>
      <c r="AY53" s="944">
        <f>AH53/18</f>
        <v>2</v>
      </c>
      <c r="AZ53" s="944">
        <f>AJ53/18</f>
        <v>0</v>
      </c>
      <c r="BA53" s="945">
        <f>AL53/18</f>
        <v>2</v>
      </c>
      <c r="BB53" s="943"/>
      <c r="BC53" s="944"/>
      <c r="BD53" s="944"/>
      <c r="BE53" s="946"/>
      <c r="BF53" s="93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</row>
    <row r="54" spans="2:74" s="258" customFormat="1" ht="103" customHeight="1" x14ac:dyDescent="0.45">
      <c r="B54" s="938">
        <v>21</v>
      </c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1697" t="s">
        <v>361</v>
      </c>
      <c r="U54" s="1698"/>
      <c r="V54" s="1699"/>
      <c r="W54" s="1700" t="s">
        <v>24</v>
      </c>
      <c r="X54" s="1701"/>
      <c r="Y54" s="1701"/>
      <c r="Z54" s="1701"/>
      <c r="AA54" s="1701"/>
      <c r="AB54" s="1701"/>
      <c r="AC54" s="1701"/>
      <c r="AD54" s="711"/>
      <c r="AE54" s="947">
        <v>3.5</v>
      </c>
      <c r="AF54" s="940">
        <f t="shared" si="8"/>
        <v>105</v>
      </c>
      <c r="AG54" s="940">
        <f t="shared" si="9"/>
        <v>63</v>
      </c>
      <c r="AH54" s="940">
        <v>27</v>
      </c>
      <c r="AI54" s="940">
        <v>6</v>
      </c>
      <c r="AJ54" s="940"/>
      <c r="AK54" s="940"/>
      <c r="AL54" s="940">
        <v>36</v>
      </c>
      <c r="AM54" s="940">
        <v>10</v>
      </c>
      <c r="AN54" s="948">
        <f>AH54-AI54+AJ54-AK54+AL54-AM54</f>
        <v>47</v>
      </c>
      <c r="AO54" s="942">
        <f t="shared" si="10"/>
        <v>42</v>
      </c>
      <c r="AP54" s="949"/>
      <c r="AQ54" s="940">
        <v>4</v>
      </c>
      <c r="AR54" s="940">
        <v>4</v>
      </c>
      <c r="AS54" s="950"/>
      <c r="AT54" s="947"/>
      <c r="AU54" s="940"/>
      <c r="AV54" s="940"/>
      <c r="AW54" s="950"/>
      <c r="AX54" s="947"/>
      <c r="AY54" s="940"/>
      <c r="AZ54" s="940"/>
      <c r="BA54" s="950"/>
      <c r="BB54" s="949">
        <f>SUM(BC54:BE54)</f>
        <v>3.5</v>
      </c>
      <c r="BC54" s="940">
        <f>AH54/18</f>
        <v>1.5</v>
      </c>
      <c r="BD54" s="940">
        <f>AJ54/18</f>
        <v>0</v>
      </c>
      <c r="BE54" s="951">
        <f>AL54/18</f>
        <v>2</v>
      </c>
      <c r="BF54" s="93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</row>
    <row r="55" spans="2:74" s="258" customFormat="1" ht="89.1" customHeight="1" x14ac:dyDescent="0.45">
      <c r="B55" s="938">
        <v>22</v>
      </c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1697" t="s">
        <v>362</v>
      </c>
      <c r="U55" s="1698"/>
      <c r="V55" s="1699"/>
      <c r="W55" s="1700" t="s">
        <v>24</v>
      </c>
      <c r="X55" s="1701"/>
      <c r="Y55" s="1701"/>
      <c r="Z55" s="1701"/>
      <c r="AA55" s="1701"/>
      <c r="AB55" s="1701"/>
      <c r="AC55" s="1701"/>
      <c r="AD55" s="711"/>
      <c r="AE55" s="947">
        <v>5.5</v>
      </c>
      <c r="AF55" s="940">
        <f t="shared" si="8"/>
        <v>165</v>
      </c>
      <c r="AG55" s="940">
        <f t="shared" si="9"/>
        <v>99</v>
      </c>
      <c r="AH55" s="940">
        <v>54</v>
      </c>
      <c r="AI55" s="940">
        <v>14</v>
      </c>
      <c r="AJ55" s="940">
        <v>45</v>
      </c>
      <c r="AK55" s="940">
        <v>12</v>
      </c>
      <c r="AL55" s="940"/>
      <c r="AM55" s="940"/>
      <c r="AN55" s="948">
        <f>AH55-AI55+AJ55-AK55+AL55-AM55</f>
        <v>73</v>
      </c>
      <c r="AO55" s="942">
        <f t="shared" si="10"/>
        <v>66</v>
      </c>
      <c r="AP55" s="949"/>
      <c r="AQ55" s="940">
        <v>3</v>
      </c>
      <c r="AR55" s="940">
        <v>3</v>
      </c>
      <c r="AS55" s="950"/>
      <c r="AT55" s="947"/>
      <c r="AU55" s="940">
        <v>3</v>
      </c>
      <c r="AV55" s="940"/>
      <c r="AW55" s="950"/>
      <c r="AX55" s="947">
        <f>SUM(AY55:BA55)</f>
        <v>5.5</v>
      </c>
      <c r="AY55" s="940">
        <f>AH55/18</f>
        <v>3</v>
      </c>
      <c r="AZ55" s="940">
        <f>AJ55/18</f>
        <v>2.5</v>
      </c>
      <c r="BA55" s="950">
        <f>AL55/18</f>
        <v>0</v>
      </c>
      <c r="BB55" s="949"/>
      <c r="BC55" s="940"/>
      <c r="BD55" s="940"/>
      <c r="BE55" s="951"/>
      <c r="BF55" s="93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</row>
    <row r="56" spans="2:74" s="258" customFormat="1" ht="142.5" customHeight="1" x14ac:dyDescent="0.45">
      <c r="B56" s="952">
        <v>23</v>
      </c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1702" t="s">
        <v>363</v>
      </c>
      <c r="U56" s="1703"/>
      <c r="V56" s="1704"/>
      <c r="W56" s="1705" t="s">
        <v>234</v>
      </c>
      <c r="X56" s="1706"/>
      <c r="Y56" s="1706"/>
      <c r="Z56" s="1706"/>
      <c r="AA56" s="1706"/>
      <c r="AB56" s="1706"/>
      <c r="AC56" s="1706"/>
      <c r="AD56" s="953"/>
      <c r="AE56" s="954">
        <v>4</v>
      </c>
      <c r="AF56" s="940">
        <f t="shared" si="8"/>
        <v>120</v>
      </c>
      <c r="AG56" s="940"/>
      <c r="AH56" s="940"/>
      <c r="AI56" s="940"/>
      <c r="AJ56" s="940"/>
      <c r="AK56" s="940"/>
      <c r="AL56" s="940"/>
      <c r="AM56" s="940"/>
      <c r="AN56" s="955"/>
      <c r="AO56" s="956"/>
      <c r="AP56" s="957"/>
      <c r="AQ56" s="958">
        <v>4</v>
      </c>
      <c r="AR56" s="958"/>
      <c r="AS56" s="959"/>
      <c r="AT56" s="954"/>
      <c r="AU56" s="958"/>
      <c r="AV56" s="958"/>
      <c r="AW56" s="959"/>
      <c r="AX56" s="954"/>
      <c r="AY56" s="958"/>
      <c r="AZ56" s="958"/>
      <c r="BA56" s="959"/>
      <c r="BB56" s="957"/>
      <c r="BC56" s="958"/>
      <c r="BD56" s="958"/>
      <c r="BE56" s="960"/>
      <c r="BF56" s="93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</row>
    <row r="57" spans="2:74" s="258" customFormat="1" ht="115.15" customHeight="1" thickBot="1" x14ac:dyDescent="0.5">
      <c r="B57" s="961">
        <v>23</v>
      </c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1702" t="s">
        <v>364</v>
      </c>
      <c r="U57" s="1703"/>
      <c r="V57" s="1704"/>
      <c r="W57" s="1705" t="s">
        <v>24</v>
      </c>
      <c r="X57" s="1706"/>
      <c r="Y57" s="1706"/>
      <c r="Z57" s="1706"/>
      <c r="AA57" s="1706"/>
      <c r="AB57" s="1706"/>
      <c r="AC57" s="1706"/>
      <c r="AD57" s="953"/>
      <c r="AE57" s="954">
        <v>4</v>
      </c>
      <c r="AF57" s="958">
        <f t="shared" si="8"/>
        <v>120</v>
      </c>
      <c r="AG57" s="958">
        <f t="shared" si="9"/>
        <v>54</v>
      </c>
      <c r="AH57" s="958">
        <v>36</v>
      </c>
      <c r="AI57" s="958">
        <v>8</v>
      </c>
      <c r="AJ57" s="958">
        <v>18</v>
      </c>
      <c r="AK57" s="957">
        <v>6</v>
      </c>
      <c r="AL57" s="958"/>
      <c r="AM57" s="958"/>
      <c r="AN57" s="955">
        <f>AH57-AI57+AJ57-AK57+AL57-AM57</f>
        <v>40</v>
      </c>
      <c r="AO57" s="962">
        <f t="shared" si="10"/>
        <v>66</v>
      </c>
      <c r="AP57" s="957">
        <v>4</v>
      </c>
      <c r="AQ57" s="958"/>
      <c r="AR57" s="958">
        <v>4</v>
      </c>
      <c r="AS57" s="959"/>
      <c r="AT57" s="954"/>
      <c r="AU57" s="958"/>
      <c r="AV57" s="958"/>
      <c r="AW57" s="959"/>
      <c r="AX57" s="954"/>
      <c r="AY57" s="958"/>
      <c r="AZ57" s="958"/>
      <c r="BA57" s="959"/>
      <c r="BB57" s="957">
        <f>SUM(BC57:BE57)</f>
        <v>3</v>
      </c>
      <c r="BC57" s="958">
        <f>AH57/18</f>
        <v>2</v>
      </c>
      <c r="BD57" s="958">
        <f>AJ57/18</f>
        <v>1</v>
      </c>
      <c r="BE57" s="960">
        <f>AL57/18</f>
        <v>0</v>
      </c>
      <c r="BF57" s="93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</row>
    <row r="58" spans="2:74" s="258" customFormat="1" ht="50.1" customHeight="1" thickBot="1" x14ac:dyDescent="1.5">
      <c r="B58" s="963"/>
      <c r="C58" s="964"/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  <c r="O58" s="964"/>
      <c r="P58" s="964"/>
      <c r="Q58" s="964"/>
      <c r="R58" s="964"/>
      <c r="S58" s="964"/>
      <c r="T58" s="1526" t="s">
        <v>214</v>
      </c>
      <c r="U58" s="1328"/>
      <c r="V58" s="1328"/>
      <c r="W58" s="1328"/>
      <c r="X58" s="1328"/>
      <c r="Y58" s="1328"/>
      <c r="Z58" s="1328"/>
      <c r="AA58" s="1328"/>
      <c r="AB58" s="1328"/>
      <c r="AC58" s="1328"/>
      <c r="AD58" s="725"/>
      <c r="AE58" s="834">
        <f>AE52+AE53+AE54+AE55+AE57</f>
        <v>21</v>
      </c>
      <c r="AF58" s="835">
        <f t="shared" ref="AF58:AO58" si="11">AF52+AF53+AF54+AF55+AF57</f>
        <v>630</v>
      </c>
      <c r="AG58" s="835">
        <f t="shared" si="11"/>
        <v>360</v>
      </c>
      <c r="AH58" s="835">
        <f t="shared" si="11"/>
        <v>189</v>
      </c>
      <c r="AI58" s="835">
        <f t="shared" si="11"/>
        <v>46</v>
      </c>
      <c r="AJ58" s="835">
        <f t="shared" si="11"/>
        <v>99</v>
      </c>
      <c r="AK58" s="835">
        <f t="shared" si="11"/>
        <v>26</v>
      </c>
      <c r="AL58" s="836">
        <f t="shared" si="11"/>
        <v>72</v>
      </c>
      <c r="AM58" s="836">
        <f t="shared" si="11"/>
        <v>20</v>
      </c>
      <c r="AN58" s="965">
        <f t="shared" si="11"/>
        <v>268</v>
      </c>
      <c r="AO58" s="837">
        <f t="shared" si="11"/>
        <v>270</v>
      </c>
      <c r="AP58" s="838">
        <v>1</v>
      </c>
      <c r="AQ58" s="839">
        <v>5</v>
      </c>
      <c r="AR58" s="839">
        <v>5</v>
      </c>
      <c r="AS58" s="840"/>
      <c r="AT58" s="838"/>
      <c r="AU58" s="839">
        <v>1</v>
      </c>
      <c r="AV58" s="839"/>
      <c r="AW58" s="841"/>
      <c r="AX58" s="842">
        <f>SUM(AX52:AX57)</f>
        <v>9.5</v>
      </c>
      <c r="AY58" s="839">
        <f t="shared" ref="AY58:BE58" si="12">SUM(AY52:AY57)</f>
        <v>5</v>
      </c>
      <c r="AZ58" s="839">
        <f t="shared" si="12"/>
        <v>2.5</v>
      </c>
      <c r="BA58" s="841">
        <f t="shared" si="12"/>
        <v>2</v>
      </c>
      <c r="BB58" s="878">
        <f t="shared" si="12"/>
        <v>10.5</v>
      </c>
      <c r="BC58" s="879">
        <f t="shared" si="12"/>
        <v>5.5</v>
      </c>
      <c r="BD58" s="879">
        <f t="shared" si="12"/>
        <v>3</v>
      </c>
      <c r="BE58" s="880">
        <f t="shared" si="12"/>
        <v>2</v>
      </c>
    </row>
    <row r="59" spans="2:74" s="258" customFormat="1" ht="50.1" customHeight="1" thickBot="1" x14ac:dyDescent="0.5">
      <c r="B59" s="1754" t="s">
        <v>358</v>
      </c>
      <c r="C59" s="1755"/>
      <c r="D59" s="1755"/>
      <c r="E59" s="1755"/>
      <c r="F59" s="1755"/>
      <c r="G59" s="1755"/>
      <c r="H59" s="1755"/>
      <c r="I59" s="1755"/>
      <c r="J59" s="1755"/>
      <c r="K59" s="1755"/>
      <c r="L59" s="1755"/>
      <c r="M59" s="1755"/>
      <c r="N59" s="1755"/>
      <c r="O59" s="1755"/>
      <c r="P59" s="1755"/>
      <c r="Q59" s="1755"/>
      <c r="R59" s="1755"/>
      <c r="S59" s="1755"/>
      <c r="T59" s="1755"/>
      <c r="U59" s="1755"/>
      <c r="V59" s="1755"/>
      <c r="W59" s="1755"/>
      <c r="X59" s="1755"/>
      <c r="Y59" s="1755"/>
      <c r="Z59" s="1755"/>
      <c r="AA59" s="1755"/>
      <c r="AB59" s="1755"/>
      <c r="AC59" s="1755"/>
      <c r="AD59" s="1756"/>
      <c r="AE59" s="966">
        <f>AE58+AE49</f>
        <v>39</v>
      </c>
      <c r="AF59" s="967">
        <f t="shared" ref="AF59:BE59" si="13">AF58+AF49</f>
        <v>1170</v>
      </c>
      <c r="AG59" s="967">
        <f t="shared" si="13"/>
        <v>666</v>
      </c>
      <c r="AH59" s="967">
        <f t="shared" si="13"/>
        <v>324</v>
      </c>
      <c r="AI59" s="967">
        <f t="shared" si="13"/>
        <v>74</v>
      </c>
      <c r="AJ59" s="967">
        <f t="shared" si="13"/>
        <v>198</v>
      </c>
      <c r="AK59" s="967">
        <f t="shared" si="13"/>
        <v>46</v>
      </c>
      <c r="AL59" s="968">
        <f t="shared" si="13"/>
        <v>144</v>
      </c>
      <c r="AM59" s="968">
        <f t="shared" si="13"/>
        <v>50</v>
      </c>
      <c r="AN59" s="969">
        <f t="shared" si="13"/>
        <v>496</v>
      </c>
      <c r="AO59" s="970">
        <f t="shared" si="13"/>
        <v>504</v>
      </c>
      <c r="AP59" s="971">
        <f t="shared" si="13"/>
        <v>3</v>
      </c>
      <c r="AQ59" s="972">
        <f t="shared" si="13"/>
        <v>6</v>
      </c>
      <c r="AR59" s="972">
        <f t="shared" si="13"/>
        <v>8</v>
      </c>
      <c r="AS59" s="973">
        <f t="shared" si="13"/>
        <v>0</v>
      </c>
      <c r="AT59" s="971">
        <f t="shared" si="13"/>
        <v>0</v>
      </c>
      <c r="AU59" s="972">
        <f t="shared" si="13"/>
        <v>3</v>
      </c>
      <c r="AV59" s="972">
        <f t="shared" si="13"/>
        <v>0</v>
      </c>
      <c r="AW59" s="974">
        <f t="shared" si="13"/>
        <v>0</v>
      </c>
      <c r="AX59" s="975">
        <f t="shared" si="13"/>
        <v>17</v>
      </c>
      <c r="AY59" s="871">
        <f t="shared" si="13"/>
        <v>8.5</v>
      </c>
      <c r="AZ59" s="871">
        <f t="shared" si="13"/>
        <v>5.5</v>
      </c>
      <c r="BA59" s="976">
        <f t="shared" si="13"/>
        <v>3</v>
      </c>
      <c r="BB59" s="977">
        <f t="shared" si="13"/>
        <v>20</v>
      </c>
      <c r="BC59" s="978">
        <f t="shared" si="13"/>
        <v>9.5</v>
      </c>
      <c r="BD59" s="978">
        <f t="shared" si="13"/>
        <v>5.5</v>
      </c>
      <c r="BE59" s="979">
        <f t="shared" si="13"/>
        <v>5</v>
      </c>
    </row>
    <row r="60" spans="2:74" s="258" customFormat="1" ht="50.1" customHeight="1" thickBot="1" x14ac:dyDescent="0.5">
      <c r="B60" s="1681" t="s">
        <v>91</v>
      </c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3"/>
      <c r="AE60" s="842">
        <f>AE59+AE43</f>
        <v>60.5</v>
      </c>
      <c r="AF60" s="839">
        <f t="shared" ref="AF60:BE60" si="14">AF59+AF43</f>
        <v>1815</v>
      </c>
      <c r="AG60" s="839">
        <f t="shared" si="14"/>
        <v>1008</v>
      </c>
      <c r="AH60" s="839">
        <f t="shared" si="14"/>
        <v>450</v>
      </c>
      <c r="AI60" s="839">
        <f t="shared" si="14"/>
        <v>82</v>
      </c>
      <c r="AJ60" s="839">
        <f t="shared" si="14"/>
        <v>342</v>
      </c>
      <c r="AK60" s="839">
        <f t="shared" si="14"/>
        <v>50</v>
      </c>
      <c r="AL60" s="841">
        <f t="shared" si="14"/>
        <v>216</v>
      </c>
      <c r="AM60" s="841">
        <f t="shared" si="14"/>
        <v>56</v>
      </c>
      <c r="AN60" s="840">
        <f t="shared" si="14"/>
        <v>550</v>
      </c>
      <c r="AO60" s="877">
        <f t="shared" si="14"/>
        <v>807</v>
      </c>
      <c r="AP60" s="838">
        <f t="shared" si="14"/>
        <v>8</v>
      </c>
      <c r="AQ60" s="839">
        <f t="shared" si="14"/>
        <v>11</v>
      </c>
      <c r="AR60" s="839">
        <f t="shared" si="14"/>
        <v>13</v>
      </c>
      <c r="AS60" s="840">
        <f t="shared" si="14"/>
        <v>1</v>
      </c>
      <c r="AT60" s="838">
        <f t="shared" si="14"/>
        <v>0</v>
      </c>
      <c r="AU60" s="839">
        <f t="shared" si="14"/>
        <v>4</v>
      </c>
      <c r="AV60" s="839">
        <f t="shared" si="14"/>
        <v>0</v>
      </c>
      <c r="AW60" s="841">
        <f t="shared" si="14"/>
        <v>0</v>
      </c>
      <c r="AX60" s="842">
        <f t="shared" si="14"/>
        <v>28</v>
      </c>
      <c r="AY60" s="839">
        <f t="shared" si="14"/>
        <v>12.5</v>
      </c>
      <c r="AZ60" s="839">
        <f t="shared" si="14"/>
        <v>9.5</v>
      </c>
      <c r="BA60" s="841">
        <f t="shared" si="14"/>
        <v>6</v>
      </c>
      <c r="BB60" s="878">
        <f t="shared" si="14"/>
        <v>28</v>
      </c>
      <c r="BC60" s="879">
        <f t="shared" si="14"/>
        <v>12.5</v>
      </c>
      <c r="BD60" s="879">
        <f t="shared" si="14"/>
        <v>9.5</v>
      </c>
      <c r="BE60" s="880">
        <f t="shared" si="14"/>
        <v>6</v>
      </c>
    </row>
    <row r="61" spans="2:74" s="258" customFormat="1" ht="40" customHeight="1" x14ac:dyDescent="0.45">
      <c r="B61" s="1684"/>
      <c r="C61" s="881"/>
      <c r="D61" s="881"/>
      <c r="E61" s="881"/>
      <c r="F61" s="881"/>
      <c r="G61" s="881"/>
      <c r="H61" s="881"/>
      <c r="I61" s="881"/>
      <c r="J61" s="881"/>
      <c r="K61" s="881"/>
      <c r="L61" s="881"/>
      <c r="M61" s="881"/>
      <c r="N61" s="881"/>
      <c r="O61" s="881"/>
      <c r="P61" s="881"/>
      <c r="Q61" s="881"/>
      <c r="R61" s="881"/>
      <c r="S61" s="881"/>
      <c r="T61" s="881"/>
      <c r="U61" s="1686"/>
      <c r="V61" s="1686"/>
      <c r="W61" s="882"/>
      <c r="X61" s="882"/>
      <c r="Y61" s="883"/>
      <c r="Z61" s="883"/>
      <c r="AA61" s="884"/>
      <c r="AB61" s="1687" t="s">
        <v>92</v>
      </c>
      <c r="AC61" s="1688"/>
      <c r="AD61" s="1689"/>
      <c r="AE61" s="1750" t="s">
        <v>93</v>
      </c>
      <c r="AF61" s="1751"/>
      <c r="AG61" s="1751"/>
      <c r="AH61" s="1751"/>
      <c r="AI61" s="1751"/>
      <c r="AJ61" s="1751"/>
      <c r="AK61" s="1751"/>
      <c r="AL61" s="1751"/>
      <c r="AM61" s="1751"/>
      <c r="AN61" s="1751"/>
      <c r="AO61" s="1752"/>
      <c r="AP61" s="980">
        <f>AX61+BB61</f>
        <v>8</v>
      </c>
      <c r="AQ61" s="981"/>
      <c r="AR61" s="981"/>
      <c r="AS61" s="982"/>
      <c r="AT61" s="980"/>
      <c r="AU61" s="981"/>
      <c r="AV61" s="981"/>
      <c r="AW61" s="982"/>
      <c r="AX61" s="1753">
        <v>5</v>
      </c>
      <c r="AY61" s="1676"/>
      <c r="AZ61" s="1676"/>
      <c r="BA61" s="1677"/>
      <c r="BB61" s="1753">
        <v>3</v>
      </c>
      <c r="BC61" s="1676"/>
      <c r="BD61" s="1676"/>
      <c r="BE61" s="1677"/>
    </row>
    <row r="62" spans="2:74" s="258" customFormat="1" ht="40" customHeight="1" x14ac:dyDescent="0.45">
      <c r="B62" s="1685"/>
      <c r="C62" s="881"/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8" t="s">
        <v>333</v>
      </c>
      <c r="U62" s="889"/>
      <c r="V62" s="889"/>
      <c r="W62" s="882"/>
      <c r="X62" s="882"/>
      <c r="Y62" s="883"/>
      <c r="Z62" s="883"/>
      <c r="AA62" s="883"/>
      <c r="AB62" s="1690"/>
      <c r="AC62" s="1691"/>
      <c r="AD62" s="1692"/>
      <c r="AE62" s="1742" t="s">
        <v>94</v>
      </c>
      <c r="AF62" s="1743"/>
      <c r="AG62" s="1743"/>
      <c r="AH62" s="1743"/>
      <c r="AI62" s="1743"/>
      <c r="AJ62" s="1743"/>
      <c r="AK62" s="1743"/>
      <c r="AL62" s="1743"/>
      <c r="AM62" s="1743"/>
      <c r="AN62" s="1743"/>
      <c r="AO62" s="1744"/>
      <c r="AP62" s="983"/>
      <c r="AQ62" s="984">
        <f>AX62+BB62</f>
        <v>11</v>
      </c>
      <c r="AR62" s="984"/>
      <c r="AS62" s="985"/>
      <c r="AT62" s="983"/>
      <c r="AU62" s="984"/>
      <c r="AV62" s="984"/>
      <c r="AW62" s="985"/>
      <c r="AX62" s="1745">
        <v>3</v>
      </c>
      <c r="AY62" s="1663"/>
      <c r="AZ62" s="1663"/>
      <c r="BA62" s="1664"/>
      <c r="BB62" s="1745">
        <v>8</v>
      </c>
      <c r="BC62" s="1663"/>
      <c r="BD62" s="1663"/>
      <c r="BE62" s="1664"/>
    </row>
    <row r="63" spans="2:74" s="258" customFormat="1" ht="40" customHeight="1" x14ac:dyDescent="0.45">
      <c r="B63" s="1685"/>
      <c r="C63" s="881"/>
      <c r="D63" s="881"/>
      <c r="E63" s="881"/>
      <c r="F63" s="881"/>
      <c r="G63" s="881"/>
      <c r="H63" s="881"/>
      <c r="I63" s="881"/>
      <c r="J63" s="881"/>
      <c r="K63" s="881"/>
      <c r="L63" s="881"/>
      <c r="M63" s="881"/>
      <c r="N63" s="881"/>
      <c r="O63" s="881"/>
      <c r="P63" s="881"/>
      <c r="Q63" s="881"/>
      <c r="R63" s="881"/>
      <c r="S63" s="881"/>
      <c r="T63" s="888" t="s">
        <v>334</v>
      </c>
      <c r="U63" s="889"/>
      <c r="V63" s="889"/>
      <c r="W63" s="882"/>
      <c r="X63" s="882"/>
      <c r="Y63" s="883"/>
      <c r="Z63" s="883"/>
      <c r="AA63" s="883"/>
      <c r="AB63" s="1690"/>
      <c r="AC63" s="1691"/>
      <c r="AD63" s="1692"/>
      <c r="AE63" s="1742" t="s">
        <v>95</v>
      </c>
      <c r="AF63" s="1743"/>
      <c r="AG63" s="1743"/>
      <c r="AH63" s="1743"/>
      <c r="AI63" s="1743"/>
      <c r="AJ63" s="1743"/>
      <c r="AK63" s="1743"/>
      <c r="AL63" s="1743"/>
      <c r="AM63" s="1743"/>
      <c r="AN63" s="1743"/>
      <c r="AO63" s="1744"/>
      <c r="AP63" s="983"/>
      <c r="AQ63" s="984"/>
      <c r="AR63" s="984">
        <f>AX63+BB63</f>
        <v>13</v>
      </c>
      <c r="AS63" s="985"/>
      <c r="AT63" s="983"/>
      <c r="AU63" s="984"/>
      <c r="AV63" s="984"/>
      <c r="AW63" s="985"/>
      <c r="AX63" s="1745">
        <v>6</v>
      </c>
      <c r="AY63" s="1663"/>
      <c r="AZ63" s="1663"/>
      <c r="BA63" s="1664"/>
      <c r="BB63" s="1745">
        <v>7</v>
      </c>
      <c r="BC63" s="1663"/>
      <c r="BD63" s="1663"/>
      <c r="BE63" s="1664"/>
    </row>
    <row r="64" spans="2:74" s="258" customFormat="1" ht="40" customHeight="1" x14ac:dyDescent="0.45">
      <c r="B64" s="1685"/>
      <c r="C64" s="881"/>
      <c r="D64" s="881"/>
      <c r="E64" s="881"/>
      <c r="F64" s="881"/>
      <c r="G64" s="881"/>
      <c r="H64" s="881"/>
      <c r="I64" s="881"/>
      <c r="J64" s="881"/>
      <c r="K64" s="881"/>
      <c r="L64" s="881"/>
      <c r="M64" s="881"/>
      <c r="N64" s="881"/>
      <c r="O64" s="881"/>
      <c r="P64" s="881"/>
      <c r="Q64" s="881"/>
      <c r="R64" s="881"/>
      <c r="S64" s="881"/>
      <c r="T64" s="893" t="s">
        <v>96</v>
      </c>
      <c r="U64" s="1671"/>
      <c r="V64" s="1671"/>
      <c r="W64" s="882"/>
      <c r="X64" s="882"/>
      <c r="Y64" s="883"/>
      <c r="Z64" s="883"/>
      <c r="AA64" s="883"/>
      <c r="AB64" s="1690"/>
      <c r="AC64" s="1691"/>
      <c r="AD64" s="1692"/>
      <c r="AE64" s="1742" t="s">
        <v>97</v>
      </c>
      <c r="AF64" s="1743"/>
      <c r="AG64" s="1743"/>
      <c r="AH64" s="1743"/>
      <c r="AI64" s="1743"/>
      <c r="AJ64" s="1743"/>
      <c r="AK64" s="1743"/>
      <c r="AL64" s="1743"/>
      <c r="AM64" s="1743"/>
      <c r="AN64" s="1743"/>
      <c r="AO64" s="1744"/>
      <c r="AP64" s="983"/>
      <c r="AQ64" s="984"/>
      <c r="AR64" s="984"/>
      <c r="AS64" s="985">
        <v>1</v>
      </c>
      <c r="AT64" s="983"/>
      <c r="AU64" s="984"/>
      <c r="AV64" s="984"/>
      <c r="AW64" s="985"/>
      <c r="AX64" s="1745"/>
      <c r="AY64" s="1663"/>
      <c r="AZ64" s="1663"/>
      <c r="BA64" s="1664"/>
      <c r="BB64" s="1745">
        <v>1</v>
      </c>
      <c r="BC64" s="1663"/>
      <c r="BD64" s="1663"/>
      <c r="BE64" s="1664"/>
    </row>
    <row r="65" spans="2:57" s="258" customFormat="1" ht="40" customHeight="1" x14ac:dyDescent="0.95">
      <c r="B65" s="1685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1696" t="s">
        <v>98</v>
      </c>
      <c r="U65" s="1696"/>
      <c r="V65" s="894"/>
      <c r="W65" s="882"/>
      <c r="X65" s="882"/>
      <c r="Y65" s="895"/>
      <c r="Z65" s="895"/>
      <c r="AA65" s="895"/>
      <c r="AB65" s="1690"/>
      <c r="AC65" s="1691"/>
      <c r="AD65" s="1692"/>
      <c r="AE65" s="1742" t="s">
        <v>99</v>
      </c>
      <c r="AF65" s="1743"/>
      <c r="AG65" s="1743"/>
      <c r="AH65" s="1743"/>
      <c r="AI65" s="1743"/>
      <c r="AJ65" s="1743"/>
      <c r="AK65" s="1743"/>
      <c r="AL65" s="1743"/>
      <c r="AM65" s="1743"/>
      <c r="AN65" s="1743"/>
      <c r="AO65" s="1744"/>
      <c r="AP65" s="983"/>
      <c r="AQ65" s="984"/>
      <c r="AR65" s="984"/>
      <c r="AS65" s="985"/>
      <c r="AT65" s="983"/>
      <c r="AU65" s="984">
        <v>4</v>
      </c>
      <c r="AV65" s="984"/>
      <c r="AW65" s="985"/>
      <c r="AX65" s="1745">
        <v>3</v>
      </c>
      <c r="AY65" s="1663"/>
      <c r="AZ65" s="1663"/>
      <c r="BA65" s="1664"/>
      <c r="BB65" s="1745">
        <v>1</v>
      </c>
      <c r="BC65" s="1663"/>
      <c r="BD65" s="1663"/>
      <c r="BE65" s="1664"/>
    </row>
    <row r="66" spans="2:57" s="258" customFormat="1" ht="40" customHeight="1" x14ac:dyDescent="0.45">
      <c r="B66" s="1685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  <c r="T66" s="1307" t="s">
        <v>100</v>
      </c>
      <c r="U66" s="1307"/>
      <c r="V66" s="894"/>
      <c r="W66" s="882"/>
      <c r="X66" s="882"/>
      <c r="Y66" s="883"/>
      <c r="Z66" s="883"/>
      <c r="AA66" s="883"/>
      <c r="AB66" s="1690"/>
      <c r="AC66" s="1691"/>
      <c r="AD66" s="1692"/>
      <c r="AE66" s="1742" t="s">
        <v>44</v>
      </c>
      <c r="AF66" s="1743"/>
      <c r="AG66" s="1743"/>
      <c r="AH66" s="1743"/>
      <c r="AI66" s="1743"/>
      <c r="AJ66" s="1743"/>
      <c r="AK66" s="1743"/>
      <c r="AL66" s="1743"/>
      <c r="AM66" s="1743"/>
      <c r="AN66" s="1743"/>
      <c r="AO66" s="1744"/>
      <c r="AP66" s="983"/>
      <c r="AQ66" s="984"/>
      <c r="AR66" s="984"/>
      <c r="AS66" s="985"/>
      <c r="AT66" s="983"/>
      <c r="AU66" s="984"/>
      <c r="AV66" s="984"/>
      <c r="AW66" s="985"/>
      <c r="AX66" s="1745"/>
      <c r="AY66" s="1663"/>
      <c r="AZ66" s="1663"/>
      <c r="BA66" s="1664"/>
      <c r="BB66" s="1745"/>
      <c r="BC66" s="1663"/>
      <c r="BD66" s="1663"/>
      <c r="BE66" s="1664"/>
    </row>
    <row r="67" spans="2:57" s="258" customFormat="1" ht="40" customHeight="1" x14ac:dyDescent="0.45">
      <c r="B67" s="1685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96" t="s">
        <v>101</v>
      </c>
      <c r="U67" s="897"/>
      <c r="V67" s="894"/>
      <c r="W67" s="882"/>
      <c r="X67" s="882"/>
      <c r="Y67" s="883"/>
      <c r="Z67" s="883"/>
      <c r="AA67" s="883"/>
      <c r="AB67" s="1690"/>
      <c r="AC67" s="1691"/>
      <c r="AD67" s="1692"/>
      <c r="AE67" s="1742" t="s">
        <v>45</v>
      </c>
      <c r="AF67" s="1743"/>
      <c r="AG67" s="1743"/>
      <c r="AH67" s="1743"/>
      <c r="AI67" s="1743"/>
      <c r="AJ67" s="1743"/>
      <c r="AK67" s="1743"/>
      <c r="AL67" s="1743"/>
      <c r="AM67" s="1743"/>
      <c r="AN67" s="1743"/>
      <c r="AO67" s="1744"/>
      <c r="AP67" s="983"/>
      <c r="AQ67" s="984"/>
      <c r="AR67" s="984"/>
      <c r="AS67" s="985"/>
      <c r="AT67" s="983"/>
      <c r="AU67" s="984"/>
      <c r="AV67" s="984"/>
      <c r="AW67" s="985"/>
      <c r="AX67" s="1745"/>
      <c r="AY67" s="1663"/>
      <c r="AZ67" s="1663"/>
      <c r="BA67" s="1664"/>
      <c r="BB67" s="1745"/>
      <c r="BC67" s="1663"/>
      <c r="BD67" s="1663"/>
      <c r="BE67" s="1664"/>
    </row>
    <row r="68" spans="2:57" s="258" customFormat="1" ht="40" customHeight="1" thickBot="1" x14ac:dyDescent="0.5">
      <c r="B68" s="1685"/>
      <c r="C68" s="881"/>
      <c r="D68" s="881"/>
      <c r="E68" s="881"/>
      <c r="F68" s="881"/>
      <c r="G68" s="881"/>
      <c r="H68" s="881"/>
      <c r="I68" s="881"/>
      <c r="J68" s="881"/>
      <c r="K68" s="881"/>
      <c r="L68" s="881"/>
      <c r="M68" s="881"/>
      <c r="N68" s="881"/>
      <c r="O68" s="881"/>
      <c r="P68" s="881"/>
      <c r="Q68" s="881"/>
      <c r="R68" s="881"/>
      <c r="S68" s="881"/>
      <c r="T68" s="1307" t="s">
        <v>102</v>
      </c>
      <c r="U68" s="1307"/>
      <c r="V68" s="1307"/>
      <c r="W68" s="882"/>
      <c r="X68" s="882"/>
      <c r="Y68" s="883"/>
      <c r="Z68" s="883"/>
      <c r="AA68" s="883"/>
      <c r="AB68" s="1693"/>
      <c r="AC68" s="1694"/>
      <c r="AD68" s="1695"/>
      <c r="AE68" s="1746" t="s">
        <v>103</v>
      </c>
      <c r="AF68" s="1747"/>
      <c r="AG68" s="1747"/>
      <c r="AH68" s="1747"/>
      <c r="AI68" s="1747"/>
      <c r="AJ68" s="1747"/>
      <c r="AK68" s="1747"/>
      <c r="AL68" s="1747"/>
      <c r="AM68" s="1747"/>
      <c r="AN68" s="1747"/>
      <c r="AO68" s="1748"/>
      <c r="AP68" s="986"/>
      <c r="AQ68" s="987"/>
      <c r="AR68" s="987"/>
      <c r="AS68" s="988"/>
      <c r="AT68" s="986"/>
      <c r="AU68" s="987"/>
      <c r="AV68" s="987"/>
      <c r="AW68" s="988"/>
      <c r="AX68" s="1749"/>
      <c r="AY68" s="1669"/>
      <c r="AZ68" s="1669"/>
      <c r="BA68" s="1670"/>
      <c r="BB68" s="1749"/>
      <c r="BC68" s="1669"/>
      <c r="BD68" s="1669"/>
      <c r="BE68" s="1670"/>
    </row>
    <row r="69" spans="2:57" s="258" customFormat="1" ht="66.75" customHeight="1" x14ac:dyDescent="0.95">
      <c r="T69" s="901" t="s">
        <v>335</v>
      </c>
      <c r="W69" s="456"/>
      <c r="X69" s="989"/>
      <c r="Y69" s="989"/>
      <c r="Z69" s="456"/>
      <c r="AA69" s="456"/>
      <c r="AB69" s="456"/>
      <c r="AC69" s="456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</row>
    <row r="70" spans="2:57" s="258" customFormat="1" ht="40" customHeight="1" x14ac:dyDescent="1.05">
      <c r="B70" s="460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1659" t="s">
        <v>336</v>
      </c>
      <c r="U70" s="1659"/>
      <c r="V70" s="463"/>
      <c r="W70" s="902">
        <v>60.5</v>
      </c>
      <c r="X70" s="990"/>
      <c r="Y70" s="990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2"/>
      <c r="BD70" s="462"/>
      <c r="BE70" s="462"/>
    </row>
    <row r="71" spans="2:57" s="258" customFormat="1" ht="32.65" customHeight="1" x14ac:dyDescent="0.85"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1659" t="s">
        <v>337</v>
      </c>
      <c r="U71" s="1659"/>
      <c r="V71" s="463"/>
      <c r="W71" s="902">
        <v>12.5</v>
      </c>
      <c r="X71" s="902"/>
      <c r="Y71" s="991"/>
      <c r="Z71" s="466"/>
      <c r="AA71" s="466"/>
      <c r="AB71" s="466"/>
      <c r="AC71" s="466"/>
      <c r="AD71" s="464"/>
      <c r="AE71" s="464"/>
      <c r="AF71" s="1184"/>
      <c r="AG71" s="1184"/>
      <c r="AH71" s="1184"/>
      <c r="AI71" s="1184"/>
      <c r="AJ71" s="1184"/>
      <c r="AK71" s="1184"/>
      <c r="AL71" s="1184"/>
      <c r="AM71" s="1184"/>
      <c r="AN71" s="1184"/>
      <c r="AO71" s="1184"/>
      <c r="AP71" s="1184"/>
      <c r="AQ71" s="1184"/>
      <c r="AR71" s="1184"/>
      <c r="AS71" s="1184"/>
      <c r="AT71" s="1184"/>
      <c r="AU71" s="1184"/>
      <c r="AV71" s="1184"/>
      <c r="AW71" s="1184"/>
      <c r="AX71" s="1184"/>
      <c r="AY71" s="1184"/>
      <c r="AZ71" s="1184"/>
      <c r="BA71" s="1184"/>
      <c r="BB71" s="1184"/>
      <c r="BC71" s="1184"/>
      <c r="BD71" s="465"/>
    </row>
    <row r="72" spans="2:57" s="258" customFormat="1" ht="36.75" customHeight="1" x14ac:dyDescent="1.05">
      <c r="T72" s="1659" t="s">
        <v>338</v>
      </c>
      <c r="U72" s="1659"/>
      <c r="V72" s="1659"/>
      <c r="W72" s="902">
        <v>19</v>
      </c>
      <c r="X72" s="992"/>
      <c r="Y72" s="993"/>
      <c r="Z72" s="994"/>
      <c r="AA72" s="474"/>
      <c r="AB72" s="460"/>
      <c r="AC72" s="474"/>
      <c r="AD72" s="474"/>
      <c r="AE72" s="613"/>
      <c r="AF72" s="476"/>
      <c r="AH72" s="477"/>
      <c r="AI72" s="477"/>
      <c r="AJ72" s="1741"/>
      <c r="AK72" s="1741"/>
      <c r="AL72" s="1741"/>
      <c r="AM72" s="1741"/>
      <c r="AN72" s="1741"/>
      <c r="AO72" s="1741"/>
      <c r="AP72" s="1741"/>
      <c r="AQ72" s="1741"/>
      <c r="AR72" s="995"/>
      <c r="AS72" s="995"/>
      <c r="AT72" s="994"/>
      <c r="AU72" s="474"/>
      <c r="AV72" s="474"/>
      <c r="AW72" s="474"/>
      <c r="AX72" s="613"/>
      <c r="AY72" s="474"/>
      <c r="AZ72" s="474"/>
      <c r="BA72" s="460"/>
    </row>
    <row r="73" spans="2:57" s="258" customFormat="1" ht="25" customHeight="1" x14ac:dyDescent="0.85">
      <c r="T73" s="903" t="s">
        <v>339</v>
      </c>
      <c r="U73" s="904"/>
      <c r="V73" s="463"/>
      <c r="W73" s="905">
        <f>SUM(W70:W72)</f>
        <v>92</v>
      </c>
      <c r="X73" s="996"/>
      <c r="Y73" s="993"/>
      <c r="Z73" s="482"/>
      <c r="AA73" s="476"/>
      <c r="AB73" s="483"/>
      <c r="AC73" s="484"/>
      <c r="AD73" s="476"/>
      <c r="AE73" s="485"/>
      <c r="AF73" s="476"/>
      <c r="AH73" s="464"/>
      <c r="AI73" s="464"/>
      <c r="AJ73" s="464"/>
      <c r="AK73" s="466"/>
      <c r="AL73" s="466"/>
      <c r="AM73" s="466"/>
      <c r="AN73" s="464"/>
      <c r="AO73" s="486"/>
      <c r="AP73" s="469"/>
      <c r="AQ73" s="469"/>
      <c r="AR73" s="487"/>
      <c r="AS73" s="487"/>
      <c r="AT73" s="482"/>
      <c r="AU73" s="476"/>
      <c r="AV73" s="484"/>
      <c r="AW73" s="484"/>
      <c r="AX73" s="485"/>
      <c r="AY73" s="484"/>
      <c r="AZ73" s="476"/>
    </row>
    <row r="74" spans="2:57" s="488" customFormat="1" ht="39.75" customHeight="1" x14ac:dyDescent="0.55000000000000004">
      <c r="B74" s="1186"/>
      <c r="C74" s="1186"/>
      <c r="D74" s="1186"/>
      <c r="E74" s="1186"/>
      <c r="F74" s="1186"/>
      <c r="G74" s="1186"/>
      <c r="H74" s="1186"/>
      <c r="I74" s="1186"/>
      <c r="J74" s="1186"/>
      <c r="K74" s="1186"/>
      <c r="L74" s="1186"/>
      <c r="M74" s="1186"/>
      <c r="N74" s="1186"/>
      <c r="O74" s="1186"/>
      <c r="P74" s="1186"/>
      <c r="Q74" s="1186"/>
      <c r="R74" s="1186"/>
      <c r="S74" s="1186"/>
      <c r="T74" s="1186"/>
      <c r="U74" s="1186"/>
      <c r="V74" s="1186"/>
      <c r="W74" s="1186"/>
      <c r="X74" s="1186"/>
      <c r="Y74" s="1186"/>
      <c r="Z74" s="1186"/>
      <c r="AA74" s="1186"/>
      <c r="AB74" s="1186"/>
      <c r="AC74" s="1186"/>
      <c r="AE74" s="489"/>
      <c r="AF74" s="489"/>
      <c r="AH74" s="490"/>
      <c r="AI74" s="490"/>
      <c r="AJ74" s="490"/>
      <c r="AK74" s="490"/>
      <c r="AL74" s="490"/>
      <c r="AM74" s="490"/>
      <c r="AN74" s="490"/>
      <c r="AO74" s="489"/>
      <c r="AP74" s="491"/>
      <c r="AQ74" s="489"/>
      <c r="AS74" s="492"/>
      <c r="AU74" s="493"/>
      <c r="AW74" s="489"/>
      <c r="AX74" s="489"/>
      <c r="AY74" s="489"/>
      <c r="AZ74" s="489"/>
    </row>
    <row r="75" spans="2:57" s="258" customFormat="1" ht="14.25" customHeight="1" x14ac:dyDescent="0.45">
      <c r="V75" s="466"/>
      <c r="W75" s="466"/>
      <c r="X75" s="466"/>
      <c r="Y75" s="494"/>
      <c r="Z75" s="494"/>
      <c r="AA75" s="494"/>
      <c r="AB75" s="494"/>
      <c r="AC75" s="494"/>
      <c r="AD75" s="494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466"/>
      <c r="AT75" s="466"/>
      <c r="AU75" s="466"/>
      <c r="AV75" s="466"/>
      <c r="AW75" s="466"/>
      <c r="AX75" s="466"/>
      <c r="AY75" s="466"/>
      <c r="AZ75" s="466"/>
      <c r="BA75" s="466"/>
    </row>
    <row r="76" spans="2:57" s="258" customFormat="1" ht="33.75" customHeight="1" x14ac:dyDescent="0.45"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V76" s="463"/>
      <c r="W76" s="463"/>
      <c r="X76" s="463"/>
      <c r="Y76" s="464"/>
      <c r="Z76" s="464"/>
      <c r="AA76" s="464"/>
      <c r="AB76" s="464"/>
      <c r="AC76" s="464"/>
      <c r="AD76" s="464"/>
      <c r="AE76" s="464"/>
      <c r="AF76" s="1184" t="s">
        <v>237</v>
      </c>
      <c r="AG76" s="1184"/>
      <c r="AH76" s="1184"/>
      <c r="AI76" s="1184"/>
      <c r="AJ76" s="1184"/>
      <c r="AK76" s="1184"/>
      <c r="AL76" s="1184"/>
      <c r="AM76" s="1184"/>
      <c r="AN76" s="1184"/>
      <c r="AO76" s="1184"/>
      <c r="AP76" s="1184"/>
      <c r="AQ76" s="1184"/>
      <c r="AR76" s="1184"/>
      <c r="AS76" s="1184"/>
      <c r="AT76" s="1184"/>
      <c r="AU76" s="1184"/>
      <c r="AV76" s="1184"/>
      <c r="AW76" s="1184"/>
      <c r="AX76" s="1184"/>
      <c r="AY76" s="1184"/>
      <c r="AZ76" s="1184"/>
      <c r="BA76" s="1184"/>
      <c r="BB76" s="1184"/>
      <c r="BC76" s="1184"/>
      <c r="BD76" s="465"/>
    </row>
    <row r="77" spans="2:57" s="258" customFormat="1" ht="72" customHeight="1" x14ac:dyDescent="1.05">
      <c r="U77" s="479"/>
      <c r="V77" s="468" t="s">
        <v>185</v>
      </c>
      <c r="W77" s="469"/>
      <c r="X77" s="611"/>
      <c r="Y77" s="612"/>
      <c r="Z77" s="1301" t="s">
        <v>238</v>
      </c>
      <c r="AA77" s="1302"/>
      <c r="AB77" s="1302"/>
      <c r="AC77" s="1302"/>
      <c r="AD77" s="474" t="s">
        <v>109</v>
      </c>
      <c r="AE77" s="613"/>
      <c r="AF77" s="476"/>
      <c r="AH77" s="477"/>
      <c r="AI77" s="477"/>
      <c r="AJ77" s="1303" t="s">
        <v>187</v>
      </c>
      <c r="AK77" s="1303"/>
      <c r="AL77" s="1303"/>
      <c r="AM77" s="1303"/>
      <c r="AN77" s="1303"/>
      <c r="AO77" s="614"/>
      <c r="AP77" s="614"/>
      <c r="AQ77" s="614"/>
      <c r="AR77" s="611"/>
      <c r="AS77" s="611"/>
      <c r="AT77" s="612"/>
      <c r="AU77" s="1304" t="s">
        <v>239</v>
      </c>
      <c r="AV77" s="1305"/>
      <c r="AW77" s="1305"/>
      <c r="AX77" s="1305"/>
      <c r="AY77" s="1305"/>
      <c r="AZ77" s="1305"/>
      <c r="BA77" s="460"/>
    </row>
    <row r="80" spans="2:57" ht="81.75" customHeight="1" x14ac:dyDescent="0.4"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</row>
  </sheetData>
  <mergeCells count="165">
    <mergeCell ref="B1:BA1"/>
    <mergeCell ref="B2:BA2"/>
    <mergeCell ref="B3:BA3"/>
    <mergeCell ref="T4:U4"/>
    <mergeCell ref="X4:AO4"/>
    <mergeCell ref="B5:V5"/>
    <mergeCell ref="X5:AQ5"/>
    <mergeCell ref="AZ5:BC5"/>
    <mergeCell ref="AZ8:BC8"/>
    <mergeCell ref="W9:Z9"/>
    <mergeCell ref="AE9:AS9"/>
    <mergeCell ref="W6:AB6"/>
    <mergeCell ref="AD6:AS6"/>
    <mergeCell ref="AZ6:BC6"/>
    <mergeCell ref="A7:V7"/>
    <mergeCell ref="AE7:AS7"/>
    <mergeCell ref="AZ7:BD7"/>
    <mergeCell ref="B11:B17"/>
    <mergeCell ref="T11:V17"/>
    <mergeCell ref="W11:AD17"/>
    <mergeCell ref="AE11:AF13"/>
    <mergeCell ref="AG11:AN13"/>
    <mergeCell ref="AO11:AO17"/>
    <mergeCell ref="T8:V8"/>
    <mergeCell ref="W8:AC8"/>
    <mergeCell ref="AD8:AS8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Q14:AQ17"/>
    <mergeCell ref="BK15:BK17"/>
    <mergeCell ref="AX16:AX17"/>
    <mergeCell ref="AY16:BA16"/>
    <mergeCell ref="BB16:BB17"/>
    <mergeCell ref="BC16:BE16"/>
    <mergeCell ref="T18:V18"/>
    <mergeCell ref="W18:AD18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B23:AD23"/>
    <mergeCell ref="B24:BE24"/>
    <mergeCell ref="T25:V25"/>
    <mergeCell ref="W25:AD25"/>
    <mergeCell ref="T26:V26"/>
    <mergeCell ref="W26:AC26"/>
    <mergeCell ref="B19:BE19"/>
    <mergeCell ref="BI19:BI21"/>
    <mergeCell ref="B20:BE20"/>
    <mergeCell ref="T21:V21"/>
    <mergeCell ref="W21:AD21"/>
    <mergeCell ref="T22:V22"/>
    <mergeCell ref="W22:AC22"/>
    <mergeCell ref="T30:V30"/>
    <mergeCell ref="W30:AC30"/>
    <mergeCell ref="T31:V31"/>
    <mergeCell ref="W31:AC31"/>
    <mergeCell ref="B32:AD32"/>
    <mergeCell ref="B33:BE33"/>
    <mergeCell ref="T27:V27"/>
    <mergeCell ref="W27:AC27"/>
    <mergeCell ref="T28:V28"/>
    <mergeCell ref="W28:AC28"/>
    <mergeCell ref="T29:V29"/>
    <mergeCell ref="W29:AC29"/>
    <mergeCell ref="T38:V38"/>
    <mergeCell ref="W38:AC38"/>
    <mergeCell ref="T39:V39"/>
    <mergeCell ref="W39:AC39"/>
    <mergeCell ref="T40:V40"/>
    <mergeCell ref="W40:AC40"/>
    <mergeCell ref="T34:V34"/>
    <mergeCell ref="W34:AC34"/>
    <mergeCell ref="B35:AD35"/>
    <mergeCell ref="B36:BE36"/>
    <mergeCell ref="T37:V37"/>
    <mergeCell ref="W37:AC37"/>
    <mergeCell ref="T46:V46"/>
    <mergeCell ref="W46:AD46"/>
    <mergeCell ref="T47:V47"/>
    <mergeCell ref="W47:AC47"/>
    <mergeCell ref="T48:V48"/>
    <mergeCell ref="W48:AC48"/>
    <mergeCell ref="T41:V41"/>
    <mergeCell ref="W41:AC41"/>
    <mergeCell ref="B42:AD42"/>
    <mergeCell ref="B43:AD43"/>
    <mergeCell ref="B44:BE44"/>
    <mergeCell ref="B45:BE45"/>
    <mergeCell ref="T54:V54"/>
    <mergeCell ref="W54:AC54"/>
    <mergeCell ref="T55:V55"/>
    <mergeCell ref="W55:AC55"/>
    <mergeCell ref="T56:V56"/>
    <mergeCell ref="W56:AC56"/>
    <mergeCell ref="T49:AC49"/>
    <mergeCell ref="B50:BE50"/>
    <mergeCell ref="B51:BE51"/>
    <mergeCell ref="T52:V52"/>
    <mergeCell ref="W52:AC52"/>
    <mergeCell ref="T53:V53"/>
    <mergeCell ref="W53:AC53"/>
    <mergeCell ref="T57:V57"/>
    <mergeCell ref="W57:AC57"/>
    <mergeCell ref="T58:AC58"/>
    <mergeCell ref="B59:AD59"/>
    <mergeCell ref="B60:AD60"/>
    <mergeCell ref="B61:B68"/>
    <mergeCell ref="U61:V61"/>
    <mergeCell ref="AB61:AD68"/>
    <mergeCell ref="T65:U65"/>
    <mergeCell ref="AE63:AO63"/>
    <mergeCell ref="AX63:BA63"/>
    <mergeCell ref="BB63:BE63"/>
    <mergeCell ref="U64:V64"/>
    <mergeCell ref="AE64:AO64"/>
    <mergeCell ref="AX64:BA64"/>
    <mergeCell ref="BB64:BE64"/>
    <mergeCell ref="AE61:AO61"/>
    <mergeCell ref="AX61:BA61"/>
    <mergeCell ref="BB61:BE61"/>
    <mergeCell ref="AE62:AO62"/>
    <mergeCell ref="AX62:BA62"/>
    <mergeCell ref="BB62:BE62"/>
    <mergeCell ref="AE67:AO67"/>
    <mergeCell ref="AX67:BA67"/>
    <mergeCell ref="BB67:BE67"/>
    <mergeCell ref="T68:V68"/>
    <mergeCell ref="AE68:AO68"/>
    <mergeCell ref="AX68:BA68"/>
    <mergeCell ref="BB68:BE68"/>
    <mergeCell ref="AE65:AO65"/>
    <mergeCell ref="AX65:BA65"/>
    <mergeCell ref="BB65:BE65"/>
    <mergeCell ref="T66:U66"/>
    <mergeCell ref="AE66:AO66"/>
    <mergeCell ref="AX66:BA66"/>
    <mergeCell ref="BB66:BE66"/>
    <mergeCell ref="AF76:BC76"/>
    <mergeCell ref="Z77:AC77"/>
    <mergeCell ref="AJ77:AN77"/>
    <mergeCell ref="AU77:AZ77"/>
    <mergeCell ref="T70:U70"/>
    <mergeCell ref="T71:U71"/>
    <mergeCell ref="AF71:BC71"/>
    <mergeCell ref="T72:V72"/>
    <mergeCell ref="AJ72:AQ72"/>
    <mergeCell ref="B74:A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</vt:lpstr>
      <vt:lpstr>2 курс</vt:lpstr>
      <vt:lpstr>3 курс</vt:lpstr>
      <vt:lpstr>4 курс</vt:lpstr>
      <vt:lpstr>1 курс прискор. </vt:lpstr>
      <vt:lpstr>2 курс прискор.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2020-11-16T10:57:03Z</dcterms:modified>
</cp:coreProperties>
</file>