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66" windowWidth="10110" windowHeight="8178" tabRatio="605" activeTab="2"/>
  </bookViews>
  <sheets>
    <sheet name="НП бак" sheetId="1" r:id="rId1"/>
    <sheet name="Семестровка" sheetId="2" r:id="rId2"/>
    <sheet name="Експетний висновок" sheetId="3" r:id="rId3"/>
  </sheets>
  <definedNames>
    <definedName name="_xlnm.Print_Area" localSheetId="0">'НП бак'!$A$1:$BH$122</definedName>
  </definedNames>
  <calcPr fullCalcOnLoad="1"/>
</workbook>
</file>

<file path=xl/sharedStrings.xml><?xml version="1.0" encoding="utf-8"?>
<sst xmlns="http://schemas.openxmlformats.org/spreadsheetml/2006/main" count="430" uniqueCount="296">
  <si>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</si>
  <si>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</si>
  <si>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</si>
  <si>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</si>
  <si>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</si>
  <si>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</si>
  <si>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</si>
  <si>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</si>
  <si>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</si>
  <si>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</si>
  <si>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на основі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</si>
  <si>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</si>
  <si>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</si>
  <si>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</si>
  <si>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</si>
  <si>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</si>
  <si>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</si>
  <si>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</si>
  <si>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</si>
  <si>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</si>
  <si>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</si>
  <si>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</si>
  <si>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</si>
  <si>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</si>
  <si>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</si>
  <si>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</si>
  <si>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</si>
  <si>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</si>
  <si>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</si>
  <si>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</si>
  <si>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</si>
  <si>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</si>
  <si>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</si>
  <si>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</si>
  <si>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</si>
  <si>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</si>
  <si>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</si>
  <si>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</si>
  <si>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</si>
  <si>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</si>
  <si>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</si>
  <si>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II.ЗВЕДЕНІ ДАНІ ПРО БЮДЖЕТ ЧАСУ, тижні</t>
  </si>
  <si>
    <t>III.ПРАКТИКА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</si>
  <si>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</si>
  <si>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</si>
  <si>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</si>
  <si>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</si>
  <si>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</si>
  <si>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</si>
  <si>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</si>
  <si>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</si>
  <si>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</si>
  <si>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</si>
  <si>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</si>
  <si>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</si>
  <si>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</si>
  <si>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</si>
  <si>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</si>
  <si>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</si>
  <si>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</si>
  <si>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</si>
  <si>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</si>
  <si>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</si>
  <si>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</si>
  <si>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</si>
  <si>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</si>
  <si>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</si>
  <si>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</si>
  <si>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</si>
  <si>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</si>
  <si>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</si>
  <si>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</si>
  <si>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</si>
  <si>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</si>
  <si>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</si>
  <si>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</si>
  <si>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ЗВ 1</t>
  </si>
  <si>
    <t>ЗВ 2</t>
  </si>
  <si>
    <t>ПО 1</t>
  </si>
  <si>
    <t>ПО 9</t>
  </si>
  <si>
    <t>ПВ 8</t>
  </si>
  <si>
    <t>Переддипломна практика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</si>
  <si>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</si>
  <si>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</si>
  <si>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</si>
  <si>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</si>
  <si>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</si>
  <si>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</si>
  <si>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</si>
  <si>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</si>
  <si>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</si>
  <si>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</si>
  <si>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Голова НМК</t>
  </si>
  <si>
    <t xml:space="preserve">Завідувач кафедри 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</si>
  <si>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</si>
  <si>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</si>
  <si>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</si>
  <si>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</si>
  <si>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</si>
  <si>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</si>
  <si>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</si>
  <si>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</si>
  <si>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</si>
  <si>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</si>
  <si>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</si>
  <si>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</si>
  <si>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</si>
  <si>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</si>
  <si>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</si>
  <si>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</si>
  <si>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</si>
  <si>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</si>
  <si>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</si>
  <si>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</si>
  <si>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</si>
  <si>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</si>
  <si>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</si>
  <si>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</si>
  <si>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</si>
  <si>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</si>
  <si>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</si>
  <si>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</si>
  <si>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</si>
  <si>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</si>
  <si>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</si>
  <si>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Охорона праці та цивільний захист**</t>
  </si>
  <si>
    <t>ПО 8</t>
  </si>
  <si>
    <t xml:space="preserve">Кількість заліків </t>
  </si>
  <si>
    <t>з них:     курсових проектів</t>
  </si>
  <si>
    <t xml:space="preserve"> курсових робіт</t>
  </si>
  <si>
    <t>Освітній компонент        2 ЗУ-Каталог</t>
  </si>
  <si>
    <t>Освітній компонент  1 Ф-Каталог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</si>
  <si>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</si>
  <si>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</si>
  <si>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</si>
  <si>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</si>
  <si>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</si>
  <si>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</si>
  <si>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Освітній компонент 8 Ф-Каталог</t>
  </si>
  <si>
    <t>Освітній компонент 9 Ф-Каталог</t>
  </si>
  <si>
    <t>ЗАТВЕРДЖЕНО</t>
  </si>
  <si>
    <t>Вченою радою</t>
  </si>
  <si>
    <t>протокол № ________</t>
  </si>
  <si>
    <t>Голова  Вченої ради</t>
  </si>
  <si>
    <t>"___"_____________  2021 р.</t>
  </si>
  <si>
    <t>прийом 2021року</t>
  </si>
  <si>
    <t>ЗО 7</t>
  </si>
  <si>
    <t>ЗО 8</t>
  </si>
  <si>
    <t>ЗО 9</t>
  </si>
  <si>
    <t>ЗО 10</t>
  </si>
  <si>
    <t xml:space="preserve">Освітній компонент         1 ЗУ-Каталог </t>
  </si>
  <si>
    <t>ПВ 10</t>
  </si>
  <si>
    <t>ПВ 11</t>
  </si>
  <si>
    <t>ПВ 12</t>
  </si>
  <si>
    <t>ПВ 13</t>
  </si>
  <si>
    <t>ПВ 14</t>
  </si>
  <si>
    <t>Освітній компонент 10 Ф-Каталог</t>
  </si>
  <si>
    <t>Освітній компонент 11 Ф-Каталог</t>
  </si>
  <si>
    <t>Освітній компонент 12 Ф-Каталог</t>
  </si>
  <si>
    <t>Освітній компонент 13 Ф-Каталог</t>
  </si>
  <si>
    <t>Освітній компонент 14 Ф-Каталог</t>
  </si>
  <si>
    <t>Засади усного професійного мовлення (риторика)</t>
  </si>
  <si>
    <t>Історія науки і техніки</t>
  </si>
  <si>
    <t>* Дисципліни, що перезараховуються.     ** Дисципліни, що вивчаються за формою екстернату.</t>
  </si>
  <si>
    <t>Вступ до філософії**</t>
  </si>
  <si>
    <t>Промислова екологія**</t>
  </si>
  <si>
    <t>Підприємницьке право**</t>
  </si>
  <si>
    <t>Основи здорового способу життя**</t>
  </si>
  <si>
    <t>Програмне забезпечення інженерних розрахунків</t>
  </si>
  <si>
    <t>Іноземна мова професійного спрямування*</t>
  </si>
  <si>
    <t>Економіка і організація виробництва**</t>
  </si>
  <si>
    <t>ЗО 11</t>
  </si>
  <si>
    <t>ЗО 12</t>
  </si>
  <si>
    <t>Вища математика</t>
  </si>
  <si>
    <t>ЗО 13</t>
  </si>
  <si>
    <t>Фізика</t>
  </si>
  <si>
    <t>ЗО 14</t>
  </si>
  <si>
    <t>Хімія**</t>
  </si>
  <si>
    <t>Інженерна та комп'ютерна графіка**</t>
  </si>
  <si>
    <t>ПО 2</t>
  </si>
  <si>
    <t>Матеріалознавство</t>
  </si>
  <si>
    <t>ПО 3</t>
  </si>
  <si>
    <t>Механіка матеріалів і конструкцій**</t>
  </si>
  <si>
    <t>Теоретична механіка</t>
  </si>
  <si>
    <t>ПО 4</t>
  </si>
  <si>
    <t>Деталі машин</t>
  </si>
  <si>
    <t>ПО 5</t>
  </si>
  <si>
    <t>ПО 6</t>
  </si>
  <si>
    <t>Курсовий проєкт з деталей машин</t>
  </si>
  <si>
    <t>ПО 7</t>
  </si>
  <si>
    <t>Технологія машинобудування*</t>
  </si>
  <si>
    <t>Автоматизація та основи автоматики**</t>
  </si>
  <si>
    <t>Основи хімічної інженерії**</t>
  </si>
  <si>
    <t>ПО 10</t>
  </si>
  <si>
    <t>Системи автоматизованого інжинірингу</t>
  </si>
  <si>
    <t>ПО 11</t>
  </si>
  <si>
    <t>Процеси перенесення у суцільних середовищах</t>
  </si>
  <si>
    <t>Процеси та обладнання хімічної технології</t>
  </si>
  <si>
    <t>ПО 12</t>
  </si>
  <si>
    <t>3, 4, 5</t>
  </si>
  <si>
    <t>3, 5</t>
  </si>
  <si>
    <t>3,4,5</t>
  </si>
  <si>
    <t>ПО 13</t>
  </si>
  <si>
    <t>Курсовий проєкт з процесів та обладнання хімічної технології</t>
  </si>
  <si>
    <t>ПО 14</t>
  </si>
  <si>
    <t>Розрахунки і  конструювання обладнання-1. Розрахунок та конструювання основних елементів посудин та апаратів**</t>
  </si>
  <si>
    <t>Розрахунки і  конструювання обладнання-2. Розрахунок і конструювання елементів обладнання галузі</t>
  </si>
  <si>
    <t>ПО 15</t>
  </si>
  <si>
    <t xml:space="preserve"> Розрахунки і  конструювання обладнання-3. Розрахунок і конструювання елементів спеціального обладнання</t>
  </si>
  <si>
    <t>Курсовий проєкт з розрахунків і конструювання обладнання</t>
  </si>
  <si>
    <t>ПО 16</t>
  </si>
  <si>
    <t>ПО 17</t>
  </si>
  <si>
    <t>/ Ярослав КОРНІЄНКО /</t>
  </si>
  <si>
    <t>Заступник декана ІХФ</t>
  </si>
  <si>
    <t>/ Дмитро СІДОРОВ /</t>
  </si>
  <si>
    <t>13 Механічна інженерія</t>
  </si>
  <si>
    <t>інженерно-хімічний</t>
  </si>
  <si>
    <t>133 Галузеве машинобудування</t>
  </si>
  <si>
    <t>бакалавр з галузевого машинобудування</t>
  </si>
  <si>
    <t>Комп’ютерно-інтегровані технології проектування обладнання хімічної інженерії</t>
  </si>
  <si>
    <t>Машин та апартів хімічних і нафтопереробних виробництв</t>
  </si>
  <si>
    <t>молодший спеціаліст</t>
  </si>
  <si>
    <t>IV.  ВИПУСКНА АТЕСТАЦІЯ</t>
  </si>
  <si>
    <t>133 - Галузеве машинобудування</t>
  </si>
  <si>
    <r>
      <t>Бакалавр за ОПП "Комп</t>
    </r>
    <r>
      <rPr>
        <b/>
        <sz val="18"/>
        <rFont val="Times New Roman"/>
        <family val="1"/>
      </rPr>
      <t>'</t>
    </r>
    <r>
      <rPr>
        <b/>
        <i/>
        <sz val="18"/>
        <rFont val="Times New Roman"/>
        <family val="1"/>
      </rPr>
      <t>ютерно-інтегровані технології проектування обладнання хімічної інженерії"</t>
    </r>
  </si>
  <si>
    <t>Кафедра машин та апаратів хімічних і нафтопереробних виробництв</t>
  </si>
  <si>
    <t>№</t>
  </si>
  <si>
    <t>Назва</t>
  </si>
  <si>
    <t>Кре-дит</t>
  </si>
  <si>
    <t>Атестація</t>
  </si>
  <si>
    <t>Розподіл годин на тиждень</t>
  </si>
  <si>
    <t>Прим.</t>
  </si>
  <si>
    <t>1 семестр</t>
  </si>
  <si>
    <t>-</t>
  </si>
  <si>
    <t>Фізика - 1</t>
  </si>
  <si>
    <t>3е+2з</t>
  </si>
  <si>
    <t>2 семестр</t>
  </si>
  <si>
    <t>Математика - 2</t>
  </si>
  <si>
    <t>Фізика - 2</t>
  </si>
  <si>
    <t>5е+2з</t>
  </si>
  <si>
    <t>3 семестр</t>
  </si>
  <si>
    <t>Дисципліна 1 Ф-каталогу</t>
  </si>
  <si>
    <t>залік</t>
  </si>
  <si>
    <t>21</t>
  </si>
  <si>
    <t>Дисципліна 2 Ф-каталогу</t>
  </si>
  <si>
    <t>Дисципліна 3 Ф-каталогу</t>
  </si>
  <si>
    <t>Дисципліна 4 Ф-каталогу</t>
  </si>
  <si>
    <t>3е+5з</t>
  </si>
  <si>
    <t>4 семестр</t>
  </si>
  <si>
    <t>Дисципліна 5 Ф-каталогу</t>
  </si>
  <si>
    <t>Дисципліна 6 Ф-каталогу</t>
  </si>
  <si>
    <t>3е+4з</t>
  </si>
  <si>
    <t>5 семестр</t>
  </si>
  <si>
    <t>Дисципліна 8 Ф-каталогу</t>
  </si>
  <si>
    <t>Дисципліна 9 Ф-каталогу</t>
  </si>
  <si>
    <t>Дисципліна 10 Ф-каталогу</t>
  </si>
  <si>
    <t>Дисципліна 11 Ф-каталогу</t>
  </si>
  <si>
    <t>Дисципліна 7 Ф-каталогу</t>
  </si>
  <si>
    <t>2е+4з</t>
  </si>
  <si>
    <t>6 семестр</t>
  </si>
  <si>
    <t>Дисципліна 12 Ф-каталогу</t>
  </si>
  <si>
    <t>Дисципліна 13 Ф-каталогу</t>
  </si>
  <si>
    <t>Дисципліна 14 Ф-каталогу</t>
  </si>
  <si>
    <t>Разом за термін навчання</t>
  </si>
  <si>
    <t>Завідувач кафедри МАХНВ ________________</t>
  </si>
  <si>
    <t>Ярослав Корнієнко</t>
  </si>
  <si>
    <t>Додаток до навчального плану 2021 року</t>
  </si>
  <si>
    <t>Набору 2021 р.н.</t>
  </si>
  <si>
    <t>Вища математика - 1</t>
  </si>
  <si>
    <t>екзамен</t>
  </si>
  <si>
    <t>Освітній компонент 1 ЗУ-Каталог</t>
  </si>
  <si>
    <t>Іноземна мова-1.1</t>
  </si>
  <si>
    <t>Процеси та обладнання хімічної технології-1. Теплові процеси</t>
  </si>
  <si>
    <t>19</t>
  </si>
  <si>
    <t>20</t>
  </si>
  <si>
    <t>Іноземна мова-1.2</t>
  </si>
  <si>
    <t>Освітній компонент 2 ЗУ-Каталог</t>
  </si>
  <si>
    <t>Процеси та обладнання хімічної технології-2. Гідромеханічні та механічні процеси</t>
  </si>
  <si>
    <t>Процеси та обладнання хімічної технології-3. Масообмінні процеси</t>
  </si>
  <si>
    <t>Іноземна мова-2.1</t>
  </si>
  <si>
    <t>36</t>
  </si>
  <si>
    <t>37</t>
  </si>
  <si>
    <t>Іноземна мова-2.2</t>
  </si>
  <si>
    <t>42</t>
  </si>
  <si>
    <t>43</t>
  </si>
  <si>
    <t>44</t>
  </si>
  <si>
    <t>РР</t>
  </si>
  <si>
    <t>ГР</t>
  </si>
  <si>
    <t>Реф.</t>
  </si>
  <si>
    <t>Реф</t>
  </si>
  <si>
    <t>РГР</t>
  </si>
  <si>
    <t>ІНТЕГРОВАНИЙ НАВЧАЛЬНИЙ   ПЛАН</t>
  </si>
  <si>
    <t>2 роки 10 місяців (3 н.р.)</t>
  </si>
  <si>
    <t>А</t>
  </si>
  <si>
    <t>Атестація здобувачів вищої  освіти</t>
  </si>
  <si>
    <t>Атестація здобувачів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</si>
</sst>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0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b/>
      <sz val="18"/>
      <color indexed="9"/>
      <name val="Arial"/>
      <family val="2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8"/>
      <name val="Arial"/>
      <family val="2"/>
    </font>
    <font>
      <sz val="16"/>
      <color indexed="9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sz val="18"/>
      <color indexed="9"/>
      <name val="Arial"/>
      <family val="2"/>
    </font>
    <font>
      <b/>
      <vertAlign val="superscript"/>
      <sz val="28"/>
      <name val="Arial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8"/>
      <color indexed="22"/>
      <name val="Times New Roman"/>
      <family val="1"/>
    </font>
    <font>
      <b/>
      <sz val="18"/>
      <color indexed="9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/>
      <top style="thin"/>
      <bottom style="thick"/>
    </border>
    <border>
      <left style="medium"/>
      <right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/>
      <right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>
        <color indexed="63"/>
      </right>
      <top style="medium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thin"/>
      <right/>
      <top style="medium"/>
      <bottom/>
    </border>
    <border>
      <left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5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8" borderId="7" applyNumberFormat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7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9" fontId="19" fillId="0" borderId="0" xfId="57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12" xfId="0" applyNumberFormat="1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5" fillId="0" borderId="0" xfId="0" applyNumberFormat="1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textRotation="90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2" fillId="0" borderId="0" xfId="0" applyNumberFormat="1" applyFont="1" applyFill="1" applyBorder="1" applyAlignment="1" applyProtection="1">
      <alignment horizontal="right" vertical="justify"/>
      <protection/>
    </xf>
    <xf numFmtId="0" fontId="35" fillId="0" borderId="0" xfId="0" applyFont="1" applyBorder="1" applyAlignment="1" applyProtection="1">
      <alignment/>
      <protection/>
    </xf>
    <xf numFmtId="49" fontId="42" fillId="0" borderId="0" xfId="0" applyNumberFormat="1" applyFont="1" applyBorder="1" applyAlignment="1" applyProtection="1">
      <alignment horizontal="left" vertical="justify"/>
      <protection/>
    </xf>
    <xf numFmtId="0" fontId="43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vertical="justify"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justify"/>
      <protection/>
    </xf>
    <xf numFmtId="0" fontId="13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52" fillId="0" borderId="0" xfId="0" applyFont="1" applyFill="1" applyBorder="1" applyAlignment="1" applyProtection="1">
      <alignment horizontal="center" vertical="center" textRotation="88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9" fontId="52" fillId="0" borderId="0" xfId="0" applyNumberFormat="1" applyFont="1" applyFill="1" applyBorder="1" applyAlignment="1" applyProtection="1">
      <alignment horizontal="center" vertical="center" textRotation="88"/>
      <protection/>
    </xf>
    <xf numFmtId="0" fontId="52" fillId="0" borderId="0" xfId="0" applyFont="1" applyFill="1" applyBorder="1" applyAlignment="1" applyProtection="1">
      <alignment vertical="top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2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/>
      <protection/>
    </xf>
    <xf numFmtId="49" fontId="33" fillId="0" borderId="10" xfId="0" applyNumberFormat="1" applyFont="1" applyFill="1" applyBorder="1" applyAlignment="1" applyProtection="1">
      <alignment horizontal="left"/>
      <protection/>
    </xf>
    <xf numFmtId="0" fontId="34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49" fontId="39" fillId="0" borderId="0" xfId="0" applyNumberFormat="1" applyFont="1" applyFill="1" applyBorder="1" applyAlignment="1" applyProtection="1">
      <alignment horizontal="center" vertical="justify" wrapText="1"/>
      <protection/>
    </xf>
    <xf numFmtId="0" fontId="38" fillId="0" borderId="0" xfId="0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 applyProtection="1">
      <alignment horizontal="left" vertical="justify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 vertical="justify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49" fontId="33" fillId="0" borderId="10" xfId="0" applyNumberFormat="1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left"/>
      <protection/>
    </xf>
    <xf numFmtId="0" fontId="44" fillId="0" borderId="0" xfId="0" applyNumberFormat="1" applyFont="1" applyFill="1" applyBorder="1" applyAlignment="1" applyProtection="1">
      <alignment horizontal="left" vertical="justify"/>
      <protection/>
    </xf>
    <xf numFmtId="49" fontId="44" fillId="0" borderId="0" xfId="0" applyNumberFormat="1" applyFont="1" applyFill="1" applyBorder="1" applyAlignment="1" applyProtection="1">
      <alignment horizontal="center" vertical="justify"/>
      <protection/>
    </xf>
    <xf numFmtId="0" fontId="37" fillId="0" borderId="0" xfId="0" applyFont="1" applyFill="1" applyBorder="1" applyAlignment="1" applyProtection="1">
      <alignment horizontal="center" vertical="justify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left" vertical="justify"/>
      <protection/>
    </xf>
    <xf numFmtId="0" fontId="4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8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49" fontId="25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 vertical="justify"/>
      <protection/>
    </xf>
    <xf numFmtId="49" fontId="24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49" fontId="22" fillId="0" borderId="10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33" fillId="0" borderId="10" xfId="0" applyFont="1" applyFill="1" applyBorder="1" applyAlignment="1" applyProtection="1">
      <alignment/>
      <protection/>
    </xf>
    <xf numFmtId="49" fontId="33" fillId="0" borderId="1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63" fillId="0" borderId="0" xfId="0" applyFont="1" applyFill="1" applyAlignment="1">
      <alignment/>
    </xf>
    <xf numFmtId="0" fontId="62" fillId="0" borderId="15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/>
    </xf>
    <xf numFmtId="0" fontId="64" fillId="0" borderId="17" xfId="0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left"/>
    </xf>
    <xf numFmtId="0" fontId="62" fillId="33" borderId="15" xfId="0" applyFont="1" applyFill="1" applyBorder="1" applyAlignment="1">
      <alignment vertical="top" wrapText="1"/>
    </xf>
    <xf numFmtId="0" fontId="62" fillId="33" borderId="16" xfId="0" applyFont="1" applyFill="1" applyBorder="1" applyAlignment="1">
      <alignment vertical="top" wrapText="1"/>
    </xf>
    <xf numFmtId="0" fontId="62" fillId="33" borderId="16" xfId="0" applyFont="1" applyFill="1" applyBorder="1" applyAlignment="1">
      <alignment horizontal="right" vertical="top" wrapText="1"/>
    </xf>
    <xf numFmtId="0" fontId="63" fillId="33" borderId="0" xfId="0" applyFont="1" applyFill="1" applyAlignment="1">
      <alignment/>
    </xf>
    <xf numFmtId="0" fontId="65" fillId="0" borderId="0" xfId="0" applyFont="1" applyFill="1" applyAlignment="1">
      <alignment/>
    </xf>
    <xf numFmtId="0" fontId="64" fillId="0" borderId="0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left"/>
    </xf>
    <xf numFmtId="0" fontId="62" fillId="33" borderId="15" xfId="0" applyFont="1" applyFill="1" applyBorder="1" applyAlignment="1">
      <alignment horizontal="right" vertical="top" wrapText="1"/>
    </xf>
    <xf numFmtId="0" fontId="63" fillId="0" borderId="16" xfId="0" applyFont="1" applyFill="1" applyBorder="1" applyAlignment="1">
      <alignment vertical="top" wrapText="1"/>
    </xf>
    <xf numFmtId="0" fontId="63" fillId="0" borderId="16" xfId="0" applyFont="1" applyFill="1" applyBorder="1" applyAlignment="1">
      <alignment horizontal="right" vertical="top" wrapText="1"/>
    </xf>
    <xf numFmtId="0" fontId="63" fillId="33" borderId="18" xfId="0" applyFont="1" applyFill="1" applyBorder="1" applyAlignment="1">
      <alignment horizontal="left"/>
    </xf>
    <xf numFmtId="0" fontId="62" fillId="0" borderId="16" xfId="0" applyFont="1" applyFill="1" applyBorder="1" applyAlignment="1">
      <alignment horizontal="left" vertical="top" wrapText="1"/>
    </xf>
    <xf numFmtId="0" fontId="63" fillId="0" borderId="18" xfId="0" applyFont="1" applyFill="1" applyBorder="1" applyAlignment="1">
      <alignment horizontal="right" vertical="top" wrapText="1"/>
    </xf>
    <xf numFmtId="49" fontId="63" fillId="0" borderId="15" xfId="0" applyNumberFormat="1" applyFont="1" applyFill="1" applyBorder="1" applyAlignment="1">
      <alignment horizontal="right" vertical="top" wrapText="1"/>
    </xf>
    <xf numFmtId="0" fontId="63" fillId="33" borderId="18" xfId="0" applyFont="1" applyFill="1" applyBorder="1" applyAlignment="1">
      <alignment horizontal="left" wrapText="1"/>
    </xf>
    <xf numFmtId="0" fontId="62" fillId="33" borderId="18" xfId="0" applyFont="1" applyFill="1" applyBorder="1" applyAlignment="1">
      <alignment vertical="top" wrapText="1"/>
    </xf>
    <xf numFmtId="0" fontId="62" fillId="33" borderId="18" xfId="0" applyFont="1" applyFill="1" applyBorder="1" applyAlignment="1">
      <alignment horizontal="right" vertical="top" wrapText="1"/>
    </xf>
    <xf numFmtId="0" fontId="62" fillId="33" borderId="16" xfId="0" applyFont="1" applyFill="1" applyBorder="1" applyAlignment="1">
      <alignment horizontal="center" vertical="top" wrapText="1"/>
    </xf>
    <xf numFmtId="0" fontId="62" fillId="33" borderId="18" xfId="0" applyFont="1" applyFill="1" applyBorder="1" applyAlignment="1">
      <alignment horizontal="left" wrapText="1"/>
    </xf>
    <xf numFmtId="0" fontId="62" fillId="0" borderId="18" xfId="0" applyFont="1" applyFill="1" applyBorder="1" applyAlignment="1">
      <alignment horizontal="left" vertical="top" wrapText="1"/>
    </xf>
    <xf numFmtId="0" fontId="63" fillId="0" borderId="15" xfId="0" applyFont="1" applyFill="1" applyBorder="1" applyAlignment="1">
      <alignment wrapText="1"/>
    </xf>
    <xf numFmtId="0" fontId="63" fillId="0" borderId="16" xfId="0" applyFont="1" applyFill="1" applyBorder="1" applyAlignment="1">
      <alignment horizontal="left"/>
    </xf>
    <xf numFmtId="0" fontId="62" fillId="0" borderId="0" xfId="0" applyFont="1" applyFill="1" applyAlignment="1">
      <alignment/>
    </xf>
    <xf numFmtId="0" fontId="62" fillId="33" borderId="17" xfId="0" applyFont="1" applyFill="1" applyBorder="1" applyAlignment="1">
      <alignment vertical="top" wrapText="1"/>
    </xf>
    <xf numFmtId="185" fontId="62" fillId="33" borderId="17" xfId="0" applyNumberFormat="1" applyFont="1" applyFill="1" applyBorder="1" applyAlignment="1">
      <alignment horizontal="right" vertical="top" wrapText="1"/>
    </xf>
    <xf numFmtId="0" fontId="62" fillId="33" borderId="17" xfId="0" applyFont="1" applyFill="1" applyBorder="1" applyAlignment="1">
      <alignment horizontal="right" vertical="top" wrapText="1"/>
    </xf>
    <xf numFmtId="0" fontId="29" fillId="33" borderId="18" xfId="0" applyFont="1" applyFill="1" applyBorder="1" applyAlignment="1">
      <alignment horizontal="left"/>
    </xf>
    <xf numFmtId="0" fontId="62" fillId="0" borderId="0" xfId="0" applyFont="1" applyFill="1" applyBorder="1" applyAlignment="1">
      <alignment vertical="top" wrapText="1"/>
    </xf>
    <xf numFmtId="185" fontId="62" fillId="0" borderId="0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 vertical="top" wrapText="1"/>
    </xf>
    <xf numFmtId="0" fontId="63" fillId="0" borderId="15" xfId="0" applyFont="1" applyFill="1" applyBorder="1" applyAlignment="1">
      <alignment horizontal="right" vertical="top" wrapText="1"/>
    </xf>
    <xf numFmtId="0" fontId="63" fillId="0" borderId="17" xfId="0" applyFont="1" applyFill="1" applyBorder="1" applyAlignment="1">
      <alignment vertical="top" wrapText="1"/>
    </xf>
    <xf numFmtId="0" fontId="63" fillId="0" borderId="18" xfId="0" applyFont="1" applyFill="1" applyBorder="1" applyAlignment="1">
      <alignment vertical="top" wrapText="1"/>
    </xf>
    <xf numFmtId="0" fontId="63" fillId="0" borderId="18" xfId="0" applyFont="1" applyFill="1" applyBorder="1" applyAlignment="1">
      <alignment horizontal="left"/>
    </xf>
    <xf numFmtId="0" fontId="63" fillId="0" borderId="18" xfId="0" applyFont="1" applyFill="1" applyBorder="1" applyAlignment="1">
      <alignment horizontal="left" vertical="center"/>
    </xf>
    <xf numFmtId="0" fontId="63" fillId="0" borderId="16" xfId="0" applyFont="1" applyFill="1" applyBorder="1" applyAlignment="1">
      <alignment horizontal="left" vertical="top" wrapText="1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wrapText="1"/>
      <protection/>
    </xf>
    <xf numFmtId="0" fontId="12" fillId="0" borderId="36" xfId="0" applyFont="1" applyFill="1" applyBorder="1" applyAlignment="1" applyProtection="1">
      <alignment horizontal="center" wrapText="1"/>
      <protection/>
    </xf>
    <xf numFmtId="0" fontId="12" fillId="0" borderId="37" xfId="0" applyFont="1" applyFill="1" applyBorder="1" applyAlignment="1" applyProtection="1">
      <alignment horizontal="center" wrapText="1"/>
      <protection/>
    </xf>
    <xf numFmtId="0" fontId="12" fillId="0" borderId="37" xfId="0" applyNumberFormat="1" applyFont="1" applyFill="1" applyBorder="1" applyAlignment="1" applyProtection="1">
      <alignment horizontal="center" wrapText="1"/>
      <protection/>
    </xf>
    <xf numFmtId="0" fontId="12" fillId="0" borderId="38" xfId="0" applyNumberFormat="1" applyFont="1" applyFill="1" applyBorder="1" applyAlignment="1" applyProtection="1">
      <alignment horizontal="center" wrapText="1"/>
      <protection/>
    </xf>
    <xf numFmtId="0" fontId="12" fillId="0" borderId="36" xfId="0" applyNumberFormat="1" applyFont="1" applyFill="1" applyBorder="1" applyAlignment="1" applyProtection="1">
      <alignment horizontal="center"/>
      <protection/>
    </xf>
    <xf numFmtId="0" fontId="12" fillId="0" borderId="37" xfId="0" applyNumberFormat="1" applyFont="1" applyFill="1" applyBorder="1" applyAlignment="1" applyProtection="1">
      <alignment horizontal="center"/>
      <protection/>
    </xf>
    <xf numFmtId="0" fontId="12" fillId="0" borderId="38" xfId="0" applyNumberFormat="1" applyFont="1" applyFill="1" applyBorder="1" applyAlignment="1" applyProtection="1">
      <alignment horizontal="center"/>
      <protection/>
    </xf>
    <xf numFmtId="0" fontId="12" fillId="0" borderId="39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 applyProtection="1">
      <alignment horizontal="center" wrapText="1"/>
      <protection/>
    </xf>
    <xf numFmtId="0" fontId="12" fillId="0" borderId="41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2" fillId="0" borderId="42" xfId="0" applyNumberFormat="1" applyFont="1" applyFill="1" applyBorder="1" applyAlignment="1" applyProtection="1">
      <alignment horizontal="center" wrapText="1"/>
      <protection/>
    </xf>
    <xf numFmtId="0" fontId="12" fillId="0" borderId="41" xfId="0" applyNumberFormat="1" applyFont="1" applyFill="1" applyBorder="1" applyAlignment="1" applyProtection="1">
      <alignment horizontal="center"/>
      <protection/>
    </xf>
    <xf numFmtId="0" fontId="12" fillId="0" borderId="42" xfId="0" applyNumberFormat="1" applyFont="1" applyFill="1" applyBorder="1" applyAlignment="1" applyProtection="1">
      <alignment horizontal="center"/>
      <protection/>
    </xf>
    <xf numFmtId="0" fontId="12" fillId="0" borderId="16" xfId="0" applyNumberFormat="1" applyFont="1" applyFill="1" applyBorder="1" applyAlignment="1" applyProtection="1">
      <alignment horizontal="center"/>
      <protection/>
    </xf>
    <xf numFmtId="0" fontId="12" fillId="0" borderId="43" xfId="0" applyNumberFormat="1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 wrapText="1"/>
      <protection/>
    </xf>
    <xf numFmtId="0" fontId="12" fillId="0" borderId="45" xfId="0" applyFont="1" applyFill="1" applyBorder="1" applyAlignment="1" applyProtection="1">
      <alignment horizontal="center" wrapText="1"/>
      <protection/>
    </xf>
    <xf numFmtId="0" fontId="12" fillId="0" borderId="46" xfId="0" applyFont="1" applyFill="1" applyBorder="1" applyAlignment="1" applyProtection="1">
      <alignment horizontal="center" wrapText="1"/>
      <protection/>
    </xf>
    <xf numFmtId="0" fontId="12" fillId="0" borderId="46" xfId="0" applyNumberFormat="1" applyFont="1" applyFill="1" applyBorder="1" applyAlignment="1" applyProtection="1">
      <alignment horizontal="center" wrapText="1"/>
      <protection/>
    </xf>
    <xf numFmtId="0" fontId="12" fillId="0" borderId="47" xfId="0" applyNumberFormat="1" applyFont="1" applyFill="1" applyBorder="1" applyAlignment="1" applyProtection="1">
      <alignment horizontal="center" wrapText="1"/>
      <protection/>
    </xf>
    <xf numFmtId="0" fontId="12" fillId="0" borderId="45" xfId="0" applyNumberFormat="1" applyFont="1" applyFill="1" applyBorder="1" applyAlignment="1" applyProtection="1">
      <alignment horizontal="center"/>
      <protection/>
    </xf>
    <xf numFmtId="0" fontId="12" fillId="0" borderId="46" xfId="0" applyNumberFormat="1" applyFont="1" applyFill="1" applyBorder="1" applyAlignment="1" applyProtection="1">
      <alignment horizontal="center"/>
      <protection/>
    </xf>
    <xf numFmtId="0" fontId="12" fillId="0" borderId="47" xfId="0" applyNumberFormat="1" applyFont="1" applyFill="1" applyBorder="1" applyAlignment="1" applyProtection="1">
      <alignment horizontal="center"/>
      <protection/>
    </xf>
    <xf numFmtId="0" fontId="12" fillId="0" borderId="48" xfId="0" applyNumberFormat="1" applyFont="1" applyFill="1" applyBorder="1" applyAlignment="1" applyProtection="1">
      <alignment horizontal="center"/>
      <protection/>
    </xf>
    <xf numFmtId="0" fontId="12" fillId="0" borderId="49" xfId="0" applyNumberFormat="1" applyFont="1" applyFill="1" applyBorder="1" applyAlignment="1" applyProtection="1">
      <alignment horizontal="center"/>
      <protection/>
    </xf>
    <xf numFmtId="0" fontId="12" fillId="0" borderId="50" xfId="0" applyNumberFormat="1" applyFont="1" applyFill="1" applyBorder="1" applyAlignment="1" applyProtection="1">
      <alignment horizontal="center"/>
      <protection/>
    </xf>
    <xf numFmtId="0" fontId="12" fillId="0" borderId="51" xfId="0" applyNumberFormat="1" applyFont="1" applyFill="1" applyBorder="1" applyAlignment="1" applyProtection="1">
      <alignment horizontal="center"/>
      <protection/>
    </xf>
    <xf numFmtId="0" fontId="12" fillId="0" borderId="44" xfId="0" applyNumberFormat="1" applyFont="1" applyFill="1" applyBorder="1" applyAlignment="1" applyProtection="1">
      <alignment horizontal="center"/>
      <protection/>
    </xf>
    <xf numFmtId="0" fontId="12" fillId="0" borderId="52" xfId="0" applyNumberFormat="1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 applyProtection="1">
      <alignment horizontal="left"/>
      <protection/>
    </xf>
    <xf numFmtId="0" fontId="68" fillId="0" borderId="18" xfId="0" applyNumberFormat="1" applyFont="1" applyFill="1" applyBorder="1" applyAlignment="1" applyProtection="1">
      <alignment horizontal="left"/>
      <protection/>
    </xf>
    <xf numFmtId="0" fontId="68" fillId="0" borderId="0" xfId="0" applyNumberFormat="1" applyFont="1" applyFill="1" applyBorder="1" applyAlignment="1" applyProtection="1">
      <alignment horizontal="left"/>
      <protection/>
    </xf>
    <xf numFmtId="0" fontId="67" fillId="0" borderId="15" xfId="0" applyNumberFormat="1" applyFont="1" applyFill="1" applyBorder="1" applyAlignment="1" applyProtection="1">
      <alignment horizontal="center"/>
      <protection/>
    </xf>
    <xf numFmtId="0" fontId="68" fillId="0" borderId="18" xfId="0" applyNumberFormat="1" applyFont="1" applyFill="1" applyBorder="1" applyAlignment="1" applyProtection="1">
      <alignment horizontal="center"/>
      <protection/>
    </xf>
    <xf numFmtId="0" fontId="68" fillId="0" borderId="1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textRotation="90" wrapText="1"/>
      <protection/>
    </xf>
    <xf numFmtId="0" fontId="17" fillId="0" borderId="18" xfId="0" applyFont="1" applyFill="1" applyBorder="1" applyAlignment="1" applyProtection="1">
      <alignment horizontal="center" wrapText="1"/>
      <protection/>
    </xf>
    <xf numFmtId="0" fontId="52" fillId="0" borderId="53" xfId="0" applyFont="1" applyFill="1" applyBorder="1" applyAlignment="1" applyProtection="1">
      <alignment horizontal="center" vertical="center" wrapText="1"/>
      <protection/>
    </xf>
    <xf numFmtId="0" fontId="52" fillId="0" borderId="43" xfId="0" applyFont="1" applyFill="1" applyBorder="1" applyAlignment="1" applyProtection="1">
      <alignment horizontal="center" vertical="center" wrapText="1"/>
      <protection/>
    </xf>
    <xf numFmtId="0" fontId="52" fillId="0" borderId="40" xfId="0" applyFont="1" applyFill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 applyProtection="1">
      <alignment horizontal="center" vertical="center" wrapText="1"/>
      <protection/>
    </xf>
    <xf numFmtId="49" fontId="52" fillId="0" borderId="54" xfId="0" applyNumberFormat="1" applyFont="1" applyFill="1" applyBorder="1" applyAlignment="1" applyProtection="1">
      <alignment horizontal="center" vertical="center" wrapText="1"/>
      <protection/>
    </xf>
    <xf numFmtId="49" fontId="52" fillId="0" borderId="55" xfId="0" applyNumberFormat="1" applyFont="1" applyFill="1" applyBorder="1" applyAlignment="1" applyProtection="1">
      <alignment horizontal="center" vertical="center" wrapText="1"/>
      <protection/>
    </xf>
    <xf numFmtId="49" fontId="52" fillId="0" borderId="56" xfId="0" applyNumberFormat="1" applyFont="1" applyFill="1" applyBorder="1" applyAlignment="1" applyProtection="1">
      <alignment horizontal="center" vertical="center" wrapText="1"/>
      <protection/>
    </xf>
    <xf numFmtId="0" fontId="52" fillId="0" borderId="54" xfId="0" applyFont="1" applyFill="1" applyBorder="1" applyAlignment="1" applyProtection="1">
      <alignment horizontal="left" vertical="center" wrapText="1"/>
      <protection/>
    </xf>
    <xf numFmtId="0" fontId="52" fillId="0" borderId="55" xfId="0" applyFont="1" applyFill="1" applyBorder="1" applyAlignment="1" applyProtection="1">
      <alignment horizontal="left" vertical="center" wrapText="1"/>
      <protection/>
    </xf>
    <xf numFmtId="0" fontId="52" fillId="0" borderId="56" xfId="0" applyFont="1" applyFill="1" applyBorder="1" applyAlignment="1" applyProtection="1">
      <alignment horizontal="left" vertical="center" wrapText="1"/>
      <protection/>
    </xf>
    <xf numFmtId="0" fontId="52" fillId="0" borderId="54" xfId="0" applyNumberFormat="1" applyFont="1" applyFill="1" applyBorder="1" applyAlignment="1" applyProtection="1">
      <alignment horizontal="center" vertical="center"/>
      <protection/>
    </xf>
    <xf numFmtId="0" fontId="52" fillId="0" borderId="17" xfId="0" applyNumberFormat="1" applyFont="1" applyFill="1" applyBorder="1" applyAlignment="1" applyProtection="1">
      <alignment horizontal="center" vertical="center"/>
      <protection/>
    </xf>
    <xf numFmtId="0" fontId="52" fillId="0" borderId="57" xfId="0" applyNumberFormat="1" applyFont="1" applyFill="1" applyBorder="1" applyAlignment="1" applyProtection="1">
      <alignment horizontal="center" vertical="center"/>
      <protection/>
    </xf>
    <xf numFmtId="0" fontId="52" fillId="0" borderId="55" xfId="0" applyNumberFormat="1" applyFont="1" applyFill="1" applyBorder="1" applyAlignment="1" applyProtection="1">
      <alignment horizontal="center" vertical="center"/>
      <protection/>
    </xf>
    <xf numFmtId="0" fontId="52" fillId="0" borderId="56" xfId="0" applyNumberFormat="1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2" fillId="0" borderId="58" xfId="0" applyNumberFormat="1" applyFont="1" applyFill="1" applyBorder="1" applyAlignment="1" applyProtection="1">
      <alignment horizontal="center" vertical="center"/>
      <protection/>
    </xf>
    <xf numFmtId="0" fontId="52" fillId="0" borderId="59" xfId="0" applyNumberFormat="1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4" fillId="0" borderId="64" xfId="0" applyFont="1" applyFill="1" applyBorder="1" applyAlignment="1" applyProtection="1">
      <alignment horizontal="center"/>
      <protection/>
    </xf>
    <xf numFmtId="0" fontId="51" fillId="0" borderId="65" xfId="0" applyFont="1" applyBorder="1" applyAlignment="1">
      <alignment horizontal="center"/>
    </xf>
    <xf numFmtId="0" fontId="51" fillId="0" borderId="66" xfId="0" applyFont="1" applyBorder="1" applyAlignment="1">
      <alignment horizontal="center"/>
    </xf>
    <xf numFmtId="0" fontId="14" fillId="0" borderId="64" xfId="0" applyFont="1" applyFill="1" applyBorder="1" applyAlignment="1" applyProtection="1">
      <alignment horizontal="center" vertical="center" wrapText="1"/>
      <protection/>
    </xf>
    <xf numFmtId="0" fontId="51" fillId="0" borderId="65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2" fillId="0" borderId="58" xfId="0" applyNumberFormat="1" applyFont="1" applyFill="1" applyBorder="1" applyAlignment="1" applyProtection="1" quotePrefix="1">
      <alignment horizontal="center" vertical="center"/>
      <protection/>
    </xf>
    <xf numFmtId="0" fontId="52" fillId="0" borderId="41" xfId="0" applyFont="1" applyFill="1" applyBorder="1" applyAlignment="1" applyProtection="1">
      <alignment horizontal="left" vertical="center" wrapText="1"/>
      <protection/>
    </xf>
    <xf numFmtId="0" fontId="52" fillId="0" borderId="15" xfId="0" applyFont="1" applyFill="1" applyBorder="1" applyAlignment="1" applyProtection="1">
      <alignment horizontal="left" vertical="center" wrapText="1"/>
      <protection/>
    </xf>
    <xf numFmtId="0" fontId="52" fillId="0" borderId="53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66" xfId="0" applyNumberFormat="1" applyFont="1" applyFill="1" applyBorder="1" applyAlignment="1" applyProtection="1">
      <alignment horizontal="center" vertical="center"/>
      <protection/>
    </xf>
    <xf numFmtId="0" fontId="14" fillId="0" borderId="67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62" xfId="0" applyNumberFormat="1" applyFont="1" applyFill="1" applyBorder="1" applyAlignment="1" applyProtection="1">
      <alignment horizontal="center" vertical="center"/>
      <protection/>
    </xf>
    <xf numFmtId="0" fontId="14" fillId="0" borderId="63" xfId="0" applyNumberFormat="1" applyFont="1" applyFill="1" applyBorder="1" applyAlignment="1" applyProtection="1">
      <alignment horizontal="center" vertical="center"/>
      <protection/>
    </xf>
    <xf numFmtId="0" fontId="52" fillId="0" borderId="55" xfId="0" applyFont="1" applyFill="1" applyBorder="1" applyAlignment="1" applyProtection="1">
      <alignment horizontal="center" vertical="center" wrapText="1"/>
      <protection/>
    </xf>
    <xf numFmtId="0" fontId="52" fillId="0" borderId="56" xfId="0" applyFont="1" applyFill="1" applyBorder="1" applyAlignment="1" applyProtection="1">
      <alignment horizontal="center" vertical="center" wrapText="1"/>
      <protection/>
    </xf>
    <xf numFmtId="0" fontId="52" fillId="0" borderId="54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49" fontId="3" fillId="0" borderId="54" xfId="0" applyNumberFormat="1" applyFont="1" applyFill="1" applyBorder="1" applyAlignment="1" applyProtection="1">
      <alignment horizontal="center" vertical="center" wrapText="1"/>
      <protection/>
    </xf>
    <xf numFmtId="49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textRotation="90"/>
      <protection/>
    </xf>
    <xf numFmtId="0" fontId="3" fillId="0" borderId="13" xfId="0" applyFont="1" applyFill="1" applyBorder="1" applyAlignment="1" applyProtection="1">
      <alignment horizontal="center" vertical="center" textRotation="90"/>
      <protection/>
    </xf>
    <xf numFmtId="0" fontId="3" fillId="0" borderId="61" xfId="0" applyFont="1" applyFill="1" applyBorder="1" applyAlignment="1" applyProtection="1">
      <alignment horizontal="center" vertical="center" textRotation="90"/>
      <protection/>
    </xf>
    <xf numFmtId="0" fontId="3" fillId="0" borderId="63" xfId="0" applyFont="1" applyFill="1" applyBorder="1" applyAlignment="1" applyProtection="1">
      <alignment horizontal="center" vertical="center" textRotation="90"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0" fontId="52" fillId="0" borderId="0" xfId="0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7" fillId="0" borderId="57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49" fontId="9" fillId="0" borderId="64" xfId="0" applyNumberFormat="1" applyFont="1" applyFill="1" applyBorder="1" applyAlignment="1" applyProtection="1">
      <alignment horizontal="center" vertical="center" wrapText="1"/>
      <protection/>
    </xf>
    <xf numFmtId="49" fontId="9" fillId="0" borderId="65" xfId="0" applyNumberFormat="1" applyFont="1" applyFill="1" applyBorder="1" applyAlignment="1" applyProtection="1">
      <alignment horizontal="center" vertical="center" wrapText="1"/>
      <protection/>
    </xf>
    <xf numFmtId="49" fontId="9" fillId="0" borderId="66" xfId="0" applyNumberFormat="1" applyFont="1" applyFill="1" applyBorder="1" applyAlignment="1" applyProtection="1">
      <alignment horizontal="center" vertical="center" wrapText="1"/>
      <protection/>
    </xf>
    <xf numFmtId="0" fontId="49" fillId="0" borderId="60" xfId="0" applyNumberFormat="1" applyFont="1" applyFill="1" applyBorder="1" applyAlignment="1" applyProtection="1">
      <alignment horizontal="center" vertical="center"/>
      <protection/>
    </xf>
    <xf numFmtId="0" fontId="49" fillId="0" borderId="33" xfId="0" applyNumberFormat="1" applyFont="1" applyFill="1" applyBorder="1" applyAlignment="1" applyProtection="1">
      <alignment horizontal="center" vertical="center"/>
      <protection/>
    </xf>
    <xf numFmtId="0" fontId="52" fillId="0" borderId="19" xfId="0" applyNumberFormat="1" applyFont="1" applyFill="1" applyBorder="1" applyAlignment="1" applyProtection="1">
      <alignment horizontal="center" vertical="center"/>
      <protection/>
    </xf>
    <xf numFmtId="0" fontId="52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 textRotation="90"/>
      <protection/>
    </xf>
    <xf numFmtId="0" fontId="3" fillId="0" borderId="13" xfId="0" applyFont="1" applyFill="1" applyBorder="1" applyAlignment="1" applyProtection="1">
      <alignment horizontal="center" vertical="center" textRotation="90"/>
      <protection/>
    </xf>
    <xf numFmtId="0" fontId="3" fillId="0" borderId="61" xfId="0" applyFont="1" applyFill="1" applyBorder="1" applyAlignment="1" applyProtection="1">
      <alignment horizontal="center" vertical="center" textRotation="90"/>
      <protection/>
    </xf>
    <xf numFmtId="0" fontId="3" fillId="0" borderId="63" xfId="0" applyFont="1" applyFill="1" applyBorder="1" applyAlignment="1" applyProtection="1">
      <alignment horizontal="center" vertical="center" textRotation="90"/>
      <protection/>
    </xf>
    <xf numFmtId="0" fontId="8" fillId="0" borderId="67" xfId="0" applyFont="1" applyFill="1" applyBorder="1" applyAlignment="1" applyProtection="1">
      <alignment horizontal="right"/>
      <protection/>
    </xf>
    <xf numFmtId="49" fontId="52" fillId="0" borderId="19" xfId="0" applyNumberFormat="1" applyFont="1" applyFill="1" applyBorder="1" applyAlignment="1" applyProtection="1">
      <alignment horizontal="center" vertical="center" wrapText="1"/>
      <protection/>
    </xf>
    <xf numFmtId="49" fontId="52" fillId="0" borderId="20" xfId="0" applyNumberFormat="1" applyFont="1" applyFill="1" applyBorder="1" applyAlignment="1" applyProtection="1">
      <alignment horizontal="center" vertical="center" wrapText="1"/>
      <protection/>
    </xf>
    <xf numFmtId="49" fontId="52" fillId="0" borderId="21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Font="1" applyFill="1" applyBorder="1" applyAlignment="1" applyProtection="1">
      <alignment horizontal="left" vertical="center" wrapText="1"/>
      <protection/>
    </xf>
    <xf numFmtId="0" fontId="52" fillId="34" borderId="20" xfId="0" applyFont="1" applyFill="1" applyBorder="1" applyAlignment="1" applyProtection="1">
      <alignment horizontal="left" vertical="center" wrapText="1"/>
      <protection/>
    </xf>
    <xf numFmtId="0" fontId="52" fillId="34" borderId="21" xfId="0" applyFont="1" applyFill="1" applyBorder="1" applyAlignment="1" applyProtection="1">
      <alignment horizontal="left" vertical="center" wrapText="1"/>
      <protection/>
    </xf>
    <xf numFmtId="0" fontId="52" fillId="0" borderId="39" xfId="0" applyNumberFormat="1" applyFont="1" applyFill="1" applyBorder="1" applyAlignment="1" applyProtection="1">
      <alignment horizontal="center" vertical="center"/>
      <protection/>
    </xf>
    <xf numFmtId="0" fontId="52" fillId="0" borderId="69" xfId="0" applyNumberFormat="1" applyFont="1" applyFill="1" applyBorder="1" applyAlignment="1" applyProtection="1">
      <alignment horizontal="center" vertical="center"/>
      <protection/>
    </xf>
    <xf numFmtId="0" fontId="49" fillId="0" borderId="60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9" fillId="0" borderId="33" xfId="0" applyFont="1" applyFill="1" applyBorder="1" applyAlignment="1" applyProtection="1">
      <alignment horizontal="center" vertical="center"/>
      <protection/>
    </xf>
    <xf numFmtId="0" fontId="52" fillId="0" borderId="17" xfId="0" applyNumberFormat="1" applyFont="1" applyFill="1" applyBorder="1" applyAlignment="1" applyProtection="1" quotePrefix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41" xfId="0" applyNumberFormat="1" applyFont="1" applyFill="1" applyBorder="1" applyAlignment="1" applyProtection="1">
      <alignment horizontal="center" vertical="center"/>
      <protection/>
    </xf>
    <xf numFmtId="0" fontId="52" fillId="0" borderId="42" xfId="0" applyNumberFormat="1" applyFont="1" applyFill="1" applyBorder="1" applyAlignment="1" applyProtection="1">
      <alignment horizontal="center" vertical="center"/>
      <protection/>
    </xf>
    <xf numFmtId="0" fontId="52" fillId="0" borderId="36" xfId="0" applyNumberFormat="1" applyFont="1" applyFill="1" applyBorder="1" applyAlignment="1" applyProtection="1">
      <alignment horizontal="center" vertical="center"/>
      <protection/>
    </xf>
    <xf numFmtId="0" fontId="52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 textRotation="90" wrapText="1"/>
      <protection/>
    </xf>
    <xf numFmtId="0" fontId="3" fillId="0" borderId="13" xfId="0" applyFont="1" applyFill="1" applyBorder="1" applyAlignment="1" applyProtection="1">
      <alignment horizontal="center" vertical="center" textRotation="90" wrapText="1"/>
      <protection/>
    </xf>
    <xf numFmtId="0" fontId="3" fillId="0" borderId="61" xfId="0" applyFont="1" applyFill="1" applyBorder="1" applyAlignment="1" applyProtection="1">
      <alignment horizontal="center" vertical="center" textRotation="90" wrapText="1"/>
      <protection/>
    </xf>
    <xf numFmtId="0" fontId="3" fillId="0" borderId="63" xfId="0" applyFont="1" applyFill="1" applyBorder="1" applyAlignment="1" applyProtection="1">
      <alignment horizontal="center" vertical="center" textRotation="90" wrapText="1"/>
      <protection/>
    </xf>
    <xf numFmtId="0" fontId="3" fillId="0" borderId="60" xfId="0" applyFont="1" applyFill="1" applyBorder="1" applyAlignment="1" applyProtection="1">
      <alignment horizontal="left" vertical="center" textRotation="90" wrapText="1"/>
      <protection/>
    </xf>
    <xf numFmtId="0" fontId="3" fillId="0" borderId="33" xfId="0" applyFont="1" applyFill="1" applyBorder="1" applyAlignment="1" applyProtection="1">
      <alignment horizontal="left" vertical="center" textRotation="90" wrapText="1"/>
      <protection/>
    </xf>
    <xf numFmtId="0" fontId="3" fillId="0" borderId="68" xfId="0" applyFont="1" applyFill="1" applyBorder="1" applyAlignment="1" applyProtection="1">
      <alignment horizontal="left" vertical="center" textRotation="90" wrapText="1"/>
      <protection/>
    </xf>
    <xf numFmtId="0" fontId="3" fillId="0" borderId="13" xfId="0" applyFont="1" applyFill="1" applyBorder="1" applyAlignment="1" applyProtection="1">
      <alignment horizontal="left" vertical="center" textRotation="90" wrapText="1"/>
      <protection/>
    </xf>
    <xf numFmtId="0" fontId="3" fillId="0" borderId="61" xfId="0" applyFont="1" applyFill="1" applyBorder="1" applyAlignment="1" applyProtection="1">
      <alignment horizontal="left" vertical="center" textRotation="90" wrapText="1"/>
      <protection/>
    </xf>
    <xf numFmtId="0" fontId="3" fillId="0" borderId="63" xfId="0" applyFont="1" applyFill="1" applyBorder="1" applyAlignment="1" applyProtection="1">
      <alignment horizontal="left" vertical="center" textRotation="90" wrapText="1"/>
      <protection/>
    </xf>
    <xf numFmtId="0" fontId="12" fillId="0" borderId="64" xfId="0" applyFont="1" applyFill="1" applyBorder="1" applyAlignment="1" applyProtection="1">
      <alignment horizontal="center" vertical="center"/>
      <protection/>
    </xf>
    <xf numFmtId="0" fontId="12" fillId="0" borderId="71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12" fillId="0" borderId="6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62" xfId="0" applyFont="1" applyFill="1" applyBorder="1" applyAlignment="1" applyProtection="1">
      <alignment horizontal="center" vertical="center" textRotation="90"/>
      <protection/>
    </xf>
    <xf numFmtId="49" fontId="19" fillId="0" borderId="11" xfId="0" applyNumberFormat="1" applyFont="1" applyFill="1" applyBorder="1" applyAlignment="1" applyProtection="1">
      <alignment horizontal="center" vertical="top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 wrapText="1"/>
      <protection/>
    </xf>
    <xf numFmtId="0" fontId="9" fillId="0" borderId="65" xfId="0" applyNumberFormat="1" applyFont="1" applyFill="1" applyBorder="1" applyAlignment="1" applyProtection="1">
      <alignment horizontal="center" vertical="center" wrapText="1"/>
      <protection/>
    </xf>
    <xf numFmtId="0" fontId="9" fillId="0" borderId="66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/>
      <protection/>
    </xf>
    <xf numFmtId="0" fontId="52" fillId="0" borderId="40" xfId="0" applyNumberFormat="1" applyFont="1" applyFill="1" applyBorder="1" applyAlignment="1" applyProtection="1">
      <alignment horizontal="center" vertical="center"/>
      <protection/>
    </xf>
    <xf numFmtId="0" fontId="52" fillId="0" borderId="43" xfId="0" applyNumberFormat="1" applyFont="1" applyFill="1" applyBorder="1" applyAlignment="1" applyProtection="1">
      <alignment horizontal="center" vertical="center"/>
      <protection/>
    </xf>
    <xf numFmtId="0" fontId="17" fillId="0" borderId="55" xfId="0" applyFont="1" applyFill="1" applyBorder="1" applyAlignment="1" applyProtection="1">
      <alignment horizontal="center" vertical="center"/>
      <protection/>
    </xf>
    <xf numFmtId="0" fontId="52" fillId="0" borderId="20" xfId="0" applyNumberFormat="1" applyFont="1" applyFill="1" applyBorder="1" applyAlignment="1" applyProtection="1">
      <alignment horizontal="center" vertical="center"/>
      <protection/>
    </xf>
    <xf numFmtId="49" fontId="52" fillId="0" borderId="72" xfId="0" applyNumberFormat="1" applyFont="1" applyFill="1" applyBorder="1" applyAlignment="1" applyProtection="1">
      <alignment horizontal="center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52" fillId="0" borderId="73" xfId="0" applyNumberFormat="1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 applyProtection="1">
      <alignment horizontal="left" vertical="center" wrapText="1"/>
      <protection/>
    </xf>
    <xf numFmtId="0" fontId="52" fillId="0" borderId="20" xfId="0" applyFont="1" applyFill="1" applyBorder="1" applyAlignment="1" applyProtection="1">
      <alignment horizontal="left" vertical="center" wrapText="1"/>
      <protection/>
    </xf>
    <xf numFmtId="0" fontId="52" fillId="0" borderId="21" xfId="0" applyFont="1" applyFill="1" applyBorder="1" applyAlignment="1" applyProtection="1">
      <alignment horizontal="left" vertical="center" wrapText="1"/>
      <protection/>
    </xf>
    <xf numFmtId="0" fontId="14" fillId="0" borderId="64" xfId="0" applyFont="1" applyFill="1" applyBorder="1" applyAlignment="1" applyProtection="1">
      <alignment horizontal="center" vertical="center"/>
      <protection/>
    </xf>
    <xf numFmtId="0" fontId="51" fillId="0" borderId="65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14" fillId="0" borderId="61" xfId="0" applyFont="1" applyFill="1" applyBorder="1" applyAlignment="1" applyProtection="1">
      <alignment horizontal="right"/>
      <protection/>
    </xf>
    <xf numFmtId="0" fontId="14" fillId="0" borderId="62" xfId="0" applyFont="1" applyFill="1" applyBorder="1" applyAlignment="1" applyProtection="1">
      <alignment horizontal="right"/>
      <protection/>
    </xf>
    <xf numFmtId="0" fontId="14" fillId="0" borderId="63" xfId="0" applyFont="1" applyFill="1" applyBorder="1" applyAlignment="1" applyProtection="1">
      <alignment horizontal="right"/>
      <protection/>
    </xf>
    <xf numFmtId="0" fontId="14" fillId="0" borderId="61" xfId="0" applyNumberFormat="1" applyFont="1" applyFill="1" applyBorder="1" applyAlignment="1" applyProtection="1">
      <alignment horizontal="center" vertical="center"/>
      <protection/>
    </xf>
    <xf numFmtId="0" fontId="14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4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 textRotation="90"/>
      <protection/>
    </xf>
    <xf numFmtId="0" fontId="3" fillId="0" borderId="12" xfId="0" applyFont="1" applyFill="1" applyBorder="1" applyAlignment="1" applyProtection="1">
      <alignment horizontal="center" vertical="center" textRotation="90"/>
      <protection/>
    </xf>
    <xf numFmtId="0" fontId="3" fillId="0" borderId="33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62" xfId="0" applyFont="1" applyFill="1" applyBorder="1" applyAlignment="1" applyProtection="1">
      <alignment horizontal="center" vertical="center" textRotation="90"/>
      <protection/>
    </xf>
    <xf numFmtId="0" fontId="49" fillId="0" borderId="6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33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0" borderId="56" xfId="0" applyFont="1" applyFill="1" applyBorder="1" applyAlignment="1" applyProtection="1">
      <alignment horizontal="center" vertical="center" wrapText="1"/>
      <protection/>
    </xf>
    <xf numFmtId="0" fontId="17" fillId="0" borderId="57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49" fontId="17" fillId="0" borderId="60" xfId="0" applyNumberFormat="1" applyFont="1" applyFill="1" applyBorder="1" applyAlignment="1" applyProtection="1">
      <alignment horizontal="center" vertical="center" wrapText="1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33" xfId="0" applyNumberFormat="1" applyFont="1" applyFill="1" applyBorder="1" applyAlignment="1" applyProtection="1">
      <alignment horizontal="center" vertical="center" wrapText="1"/>
      <protection/>
    </xf>
    <xf numFmtId="49" fontId="17" fillId="0" borderId="68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Border="1" applyAlignment="1" applyProtection="1">
      <alignment horizontal="center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61" xfId="0" applyNumberFormat="1" applyFont="1" applyFill="1" applyBorder="1" applyAlignment="1" applyProtection="1">
      <alignment horizontal="center" vertical="center" wrapText="1"/>
      <protection/>
    </xf>
    <xf numFmtId="49" fontId="17" fillId="0" borderId="62" xfId="0" applyNumberFormat="1" applyFont="1" applyFill="1" applyBorder="1" applyAlignment="1" applyProtection="1">
      <alignment horizontal="center" vertical="center" wrapText="1"/>
      <protection/>
    </xf>
    <xf numFmtId="49" fontId="17" fillId="0" borderId="6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9" fillId="0" borderId="5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55" xfId="0" applyFont="1" applyFill="1" applyBorder="1" applyAlignment="1" applyProtection="1">
      <alignment horizontal="center" vertical="center" wrapText="1"/>
      <protection/>
    </xf>
    <xf numFmtId="0" fontId="19" fillId="0" borderId="57" xfId="0" applyFont="1" applyFill="1" applyBorder="1" applyAlignment="1" applyProtection="1">
      <alignment horizontal="center" vertical="top" wrapText="1"/>
      <protection/>
    </xf>
    <xf numFmtId="0" fontId="19" fillId="0" borderId="17" xfId="0" applyFont="1" applyFill="1" applyBorder="1" applyAlignment="1" applyProtection="1">
      <alignment horizontal="center" vertical="top" wrapText="1"/>
      <protection/>
    </xf>
    <xf numFmtId="49" fontId="8" fillId="0" borderId="64" xfId="0" applyNumberFormat="1" applyFont="1" applyFill="1" applyBorder="1" applyAlignment="1" applyProtection="1">
      <alignment horizontal="center" vertical="center" wrapText="1"/>
      <protection/>
    </xf>
    <xf numFmtId="49" fontId="8" fillId="0" borderId="65" xfId="0" applyNumberFormat="1" applyFont="1" applyFill="1" applyBorder="1" applyAlignment="1" applyProtection="1">
      <alignment horizontal="center" vertical="center" wrapText="1"/>
      <protection/>
    </xf>
    <xf numFmtId="49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9" fillId="0" borderId="64" xfId="0" applyNumberFormat="1" applyFont="1" applyFill="1" applyBorder="1" applyAlignment="1" applyProtection="1">
      <alignment horizontal="left" vertical="justify" wrapText="1"/>
      <protection/>
    </xf>
    <xf numFmtId="0" fontId="9" fillId="0" borderId="65" xfId="0" applyNumberFormat="1" applyFont="1" applyFill="1" applyBorder="1" applyAlignment="1" applyProtection="1">
      <alignment horizontal="left" vertical="justify" wrapText="1"/>
      <protection/>
    </xf>
    <xf numFmtId="0" fontId="9" fillId="0" borderId="66" xfId="0" applyNumberFormat="1" applyFont="1" applyFill="1" applyBorder="1" applyAlignment="1" applyProtection="1">
      <alignment horizontal="left" vertical="justify" wrapText="1"/>
      <protection/>
    </xf>
    <xf numFmtId="49" fontId="19" fillId="0" borderId="57" xfId="0" applyNumberFormat="1" applyFont="1" applyFill="1" applyBorder="1" applyAlignment="1" applyProtection="1">
      <alignment horizontal="center" vertical="center" wrapText="1"/>
      <protection/>
    </xf>
    <xf numFmtId="49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57" xfId="0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6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67" xfId="0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52" fillId="0" borderId="69" xfId="0" applyFont="1" applyFill="1" applyBorder="1" applyAlignment="1" applyProtection="1">
      <alignment horizontal="center" vertical="center" wrapText="1"/>
      <protection/>
    </xf>
    <xf numFmtId="0" fontId="52" fillId="0" borderId="21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 quotePrefix="1">
      <alignment horizontal="center" vertical="center"/>
      <protection/>
    </xf>
    <xf numFmtId="0" fontId="52" fillId="0" borderId="37" xfId="0" applyNumberFormat="1" applyFont="1" applyFill="1" applyBorder="1" applyAlignment="1" applyProtection="1">
      <alignment horizontal="center" vertical="center"/>
      <protection/>
    </xf>
    <xf numFmtId="0" fontId="52" fillId="34" borderId="54" xfId="0" applyFont="1" applyFill="1" applyBorder="1" applyAlignment="1" applyProtection="1">
      <alignment horizontal="left" vertical="center" wrapText="1"/>
      <protection/>
    </xf>
    <xf numFmtId="0" fontId="52" fillId="34" borderId="55" xfId="0" applyFont="1" applyFill="1" applyBorder="1" applyAlignment="1" applyProtection="1">
      <alignment horizontal="left" vertical="center" wrapText="1"/>
      <protection/>
    </xf>
    <xf numFmtId="0" fontId="52" fillId="34" borderId="56" xfId="0" applyFont="1" applyFill="1" applyBorder="1" applyAlignment="1" applyProtection="1">
      <alignment horizontal="left" vertical="center" wrapText="1"/>
      <protection/>
    </xf>
    <xf numFmtId="0" fontId="14" fillId="0" borderId="75" xfId="0" applyNumberFormat="1" applyFont="1" applyFill="1" applyBorder="1" applyAlignment="1" applyProtection="1">
      <alignment horizontal="center" vertical="center"/>
      <protection/>
    </xf>
    <xf numFmtId="0" fontId="14" fillId="0" borderId="75" xfId="0" applyFont="1" applyFill="1" applyBorder="1" applyAlignment="1" applyProtection="1">
      <alignment horizontal="center" vertical="center"/>
      <protection/>
    </xf>
    <xf numFmtId="0" fontId="14" fillId="0" borderId="76" xfId="0" applyFont="1" applyFill="1" applyBorder="1" applyAlignment="1" applyProtection="1">
      <alignment horizontal="center" vertical="center"/>
      <protection/>
    </xf>
    <xf numFmtId="0" fontId="8" fillId="0" borderId="64" xfId="0" applyFont="1" applyFill="1" applyBorder="1" applyAlignment="1" applyProtection="1">
      <alignment horizontal="right"/>
      <protection/>
    </xf>
    <xf numFmtId="0" fontId="8" fillId="0" borderId="65" xfId="0" applyFont="1" applyFill="1" applyBorder="1" applyAlignment="1" applyProtection="1">
      <alignment horizontal="right"/>
      <protection/>
    </xf>
    <xf numFmtId="0" fontId="8" fillId="0" borderId="66" xfId="0" applyFont="1" applyFill="1" applyBorder="1" applyAlignment="1" applyProtection="1">
      <alignment horizontal="right"/>
      <protection/>
    </xf>
    <xf numFmtId="0" fontId="52" fillId="0" borderId="54" xfId="0" applyNumberFormat="1" applyFont="1" applyFill="1" applyBorder="1" applyAlignment="1" applyProtection="1" quotePrefix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/>
      <protection/>
    </xf>
    <xf numFmtId="0" fontId="52" fillId="0" borderId="45" xfId="0" applyNumberFormat="1" applyFont="1" applyFill="1" applyBorder="1" applyAlignment="1" applyProtection="1">
      <alignment horizontal="center" vertical="center"/>
      <protection/>
    </xf>
    <xf numFmtId="0" fontId="52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right"/>
      <protection/>
    </xf>
    <xf numFmtId="0" fontId="8" fillId="0" borderId="62" xfId="0" applyFont="1" applyFill="1" applyBorder="1" applyAlignment="1" applyProtection="1">
      <alignment horizontal="right"/>
      <protection/>
    </xf>
    <xf numFmtId="0" fontId="8" fillId="0" borderId="63" xfId="0" applyFont="1" applyFill="1" applyBorder="1" applyAlignment="1" applyProtection="1">
      <alignment horizontal="right"/>
      <protection/>
    </xf>
    <xf numFmtId="0" fontId="51" fillId="0" borderId="65" xfId="0" applyFont="1" applyFill="1" applyBorder="1" applyAlignment="1">
      <alignment horizontal="center"/>
    </xf>
    <xf numFmtId="0" fontId="51" fillId="0" borderId="66" xfId="0" applyFont="1" applyFill="1" applyBorder="1" applyAlignment="1">
      <alignment horizontal="center"/>
    </xf>
    <xf numFmtId="1" fontId="14" fillId="0" borderId="14" xfId="0" applyNumberFormat="1" applyFont="1" applyFill="1" applyBorder="1" applyAlignment="1" applyProtection="1">
      <alignment horizontal="center" vertical="center"/>
      <protection/>
    </xf>
    <xf numFmtId="1" fontId="14" fillId="0" borderId="76" xfId="0" applyNumberFormat="1" applyFont="1" applyFill="1" applyBorder="1" applyAlignment="1" applyProtection="1">
      <alignment horizontal="center" vertical="center"/>
      <protection/>
    </xf>
    <xf numFmtId="1" fontId="14" fillId="0" borderId="71" xfId="0" applyNumberFormat="1" applyFont="1" applyFill="1" applyBorder="1" applyAlignment="1" applyProtection="1">
      <alignment horizontal="center" vertical="center"/>
      <protection/>
    </xf>
    <xf numFmtId="1" fontId="8" fillId="0" borderId="67" xfId="0" applyNumberFormat="1" applyFont="1" applyFill="1" applyBorder="1" applyAlignment="1" applyProtection="1">
      <alignment horizontal="center" vertical="center"/>
      <protection/>
    </xf>
    <xf numFmtId="1" fontId="14" fillId="0" borderId="67" xfId="0" applyNumberFormat="1" applyFont="1" applyFill="1" applyBorder="1" applyAlignment="1" applyProtection="1">
      <alignment horizontal="center" vertical="center"/>
      <protection/>
    </xf>
    <xf numFmtId="1" fontId="14" fillId="0" borderId="77" xfId="0" applyNumberFormat="1" applyFont="1" applyFill="1" applyBorder="1" applyAlignment="1" applyProtection="1">
      <alignment horizontal="center" vertical="center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7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4" fillId="0" borderId="76" xfId="0" applyNumberFormat="1" applyFont="1" applyFill="1" applyBorder="1" applyAlignment="1" applyProtection="1">
      <alignment horizontal="center" vertical="center"/>
      <protection/>
    </xf>
    <xf numFmtId="0" fontId="14" fillId="0" borderId="71" xfId="0" applyNumberFormat="1" applyFont="1" applyFill="1" applyBorder="1" applyAlignment="1" applyProtection="1">
      <alignment horizontal="center" vertical="center"/>
      <protection/>
    </xf>
    <xf numFmtId="0" fontId="14" fillId="0" borderId="77" xfId="0" applyNumberFormat="1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66" xfId="0" applyNumberFormat="1" applyFont="1" applyFill="1" applyBorder="1" applyAlignment="1" applyProtection="1">
      <alignment horizontal="center" vertical="center"/>
      <protection/>
    </xf>
    <xf numFmtId="0" fontId="52" fillId="0" borderId="79" xfId="0" applyNumberFormat="1" applyFont="1" applyFill="1" applyBorder="1" applyAlignment="1" applyProtection="1">
      <alignment horizontal="center" vertical="center"/>
      <protection/>
    </xf>
    <xf numFmtId="1" fontId="103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80" xfId="0" applyNumberFormat="1" applyFont="1" applyFill="1" applyBorder="1" applyAlignment="1" applyProtection="1">
      <alignment horizontal="center" vertical="center"/>
      <protection/>
    </xf>
    <xf numFmtId="1" fontId="14" fillId="0" borderId="81" xfId="0" applyNumberFormat="1" applyFont="1" applyFill="1" applyBorder="1" applyAlignment="1" applyProtection="1">
      <alignment horizontal="center" vertical="center"/>
      <protection/>
    </xf>
    <xf numFmtId="1" fontId="14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55" fillId="0" borderId="12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8" fillId="0" borderId="60" xfId="0" applyFont="1" applyFill="1" applyBorder="1" applyAlignment="1" applyProtection="1">
      <alignment horizontal="right" vertical="top" wrapText="1"/>
      <protection/>
    </xf>
    <xf numFmtId="0" fontId="8" fillId="0" borderId="12" xfId="0" applyFont="1" applyFill="1" applyBorder="1" applyAlignment="1" applyProtection="1">
      <alignment horizontal="right" vertical="top" wrapText="1"/>
      <protection/>
    </xf>
    <xf numFmtId="0" fontId="8" fillId="0" borderId="33" xfId="0" applyFont="1" applyFill="1" applyBorder="1" applyAlignment="1" applyProtection="1">
      <alignment horizontal="right" vertical="top" wrapText="1"/>
      <protection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7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49" fontId="48" fillId="0" borderId="0" xfId="0" applyNumberFormat="1" applyFont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/>
      <protection/>
    </xf>
    <xf numFmtId="0" fontId="52" fillId="0" borderId="1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/>
      <protection/>
    </xf>
    <xf numFmtId="0" fontId="8" fillId="0" borderId="64" xfId="0" applyFont="1" applyFill="1" applyBorder="1" applyAlignment="1" applyProtection="1">
      <alignment horizontal="right" vertical="top" wrapText="1"/>
      <protection/>
    </xf>
    <xf numFmtId="0" fontId="8" fillId="0" borderId="65" xfId="0" applyFont="1" applyFill="1" applyBorder="1" applyAlignment="1" applyProtection="1">
      <alignment horizontal="right" vertical="top" wrapText="1"/>
      <protection/>
    </xf>
    <xf numFmtId="0" fontId="8" fillId="0" borderId="66" xfId="0" applyFont="1" applyFill="1" applyBorder="1" applyAlignment="1" applyProtection="1">
      <alignment horizontal="right" vertical="top" wrapText="1"/>
      <protection/>
    </xf>
    <xf numFmtId="1" fontId="14" fillId="0" borderId="82" xfId="0" applyNumberFormat="1" applyFont="1" applyFill="1" applyBorder="1" applyAlignment="1" applyProtection="1">
      <alignment horizontal="center" vertical="center"/>
      <protection/>
    </xf>
    <xf numFmtId="1" fontId="14" fillId="0" borderId="51" xfId="0" applyNumberFormat="1" applyFont="1" applyFill="1" applyBorder="1" applyAlignment="1" applyProtection="1">
      <alignment horizontal="center" vertical="center"/>
      <protection/>
    </xf>
    <xf numFmtId="1" fontId="14" fillId="0" borderId="63" xfId="0" applyNumberFormat="1" applyFont="1" applyFill="1" applyBorder="1" applyAlignment="1" applyProtection="1">
      <alignment horizontal="center" vertical="center"/>
      <protection/>
    </xf>
    <xf numFmtId="49" fontId="40" fillId="0" borderId="11" xfId="0" applyNumberFormat="1" applyFont="1" applyFill="1" applyBorder="1" applyAlignment="1" applyProtection="1">
      <alignment horizontal="right" vertical="justify"/>
      <protection/>
    </xf>
    <xf numFmtId="0" fontId="39" fillId="0" borderId="0" xfId="0" applyFont="1" applyFill="1" applyBorder="1" applyAlignment="1" applyProtection="1">
      <alignment horizontal="center" vertical="top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horizontal="left" vertical="center"/>
      <protection/>
    </xf>
    <xf numFmtId="0" fontId="27" fillId="0" borderId="65" xfId="0" applyNumberFormat="1" applyFont="1" applyFill="1" applyBorder="1" applyAlignment="1" applyProtection="1">
      <alignment horizontal="left" vertical="center"/>
      <protection/>
    </xf>
    <xf numFmtId="0" fontId="0" fillId="0" borderId="66" xfId="0" applyBorder="1" applyAlignment="1">
      <alignment vertical="center"/>
    </xf>
    <xf numFmtId="0" fontId="52" fillId="0" borderId="39" xfId="0" applyFont="1" applyFill="1" applyBorder="1" applyAlignment="1" applyProtection="1">
      <alignment horizontal="center" vertical="center" wrapText="1"/>
      <protection/>
    </xf>
    <xf numFmtId="0" fontId="8" fillId="0" borderId="61" xfId="0" applyFont="1" applyFill="1" applyBorder="1" applyAlignment="1" applyProtection="1">
      <alignment horizontal="right" vertical="top" wrapText="1"/>
      <protection/>
    </xf>
    <xf numFmtId="0" fontId="8" fillId="0" borderId="62" xfId="0" applyFont="1" applyFill="1" applyBorder="1" applyAlignment="1" applyProtection="1">
      <alignment horizontal="right" vertical="top" wrapText="1"/>
      <protection/>
    </xf>
    <xf numFmtId="0" fontId="8" fillId="0" borderId="63" xfId="0" applyFont="1" applyFill="1" applyBorder="1" applyAlignment="1" applyProtection="1">
      <alignment horizontal="right" vertical="top"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62" xfId="0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0" fontId="51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0" fontId="61" fillId="0" borderId="10" xfId="0" applyFont="1" applyBorder="1" applyAlignment="1">
      <alignment horizontal="center" wrapText="1"/>
    </xf>
    <xf numFmtId="0" fontId="52" fillId="0" borderId="58" xfId="0" applyFont="1" applyFill="1" applyBorder="1" applyAlignment="1" applyProtection="1">
      <alignment horizontal="left" vertical="center" wrapText="1"/>
      <protection/>
    </xf>
    <xf numFmtId="0" fontId="52" fillId="0" borderId="18" xfId="0" applyFont="1" applyFill="1" applyBorder="1" applyAlignment="1" applyProtection="1">
      <alignment horizontal="left" vertical="center" wrapText="1"/>
      <protection/>
    </xf>
    <xf numFmtId="0" fontId="52" fillId="0" borderId="59" xfId="0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61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59" fillId="0" borderId="0" xfId="0" applyFont="1" applyBorder="1" applyAlignment="1">
      <alignment horizontal="center"/>
    </xf>
    <xf numFmtId="49" fontId="3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49" fontId="33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12" fillId="0" borderId="80" xfId="0" applyFont="1" applyFill="1" applyBorder="1" applyAlignment="1" applyProtection="1">
      <alignment horizontal="center" vertical="center" textRotation="90"/>
      <protection/>
    </xf>
    <xf numFmtId="0" fontId="12" fillId="0" borderId="83" xfId="0" applyFont="1" applyFill="1" applyBorder="1" applyAlignment="1" applyProtection="1">
      <alignment horizontal="center" vertical="center" textRotation="90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49" fontId="12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68" fillId="0" borderId="84" xfId="0" applyNumberFormat="1" applyFont="1" applyFill="1" applyBorder="1" applyAlignment="1" applyProtection="1">
      <alignment horizontal="left"/>
      <protection/>
    </xf>
    <xf numFmtId="0" fontId="68" fillId="0" borderId="12" xfId="0" applyNumberFormat="1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center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66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62" fillId="0" borderId="64" xfId="0" applyFont="1" applyFill="1" applyBorder="1" applyAlignment="1">
      <alignment horizontal="center"/>
    </xf>
    <xf numFmtId="0" fontId="59" fillId="0" borderId="65" xfId="0" applyFont="1" applyBorder="1" applyAlignment="1">
      <alignment/>
    </xf>
    <xf numFmtId="0" fontId="59" fillId="0" borderId="66" xfId="0" applyFont="1" applyBorder="1" applyAlignment="1">
      <alignment/>
    </xf>
    <xf numFmtId="0" fontId="62" fillId="0" borderId="60" xfId="0" applyFont="1" applyFill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62" fillId="0" borderId="84" xfId="0" applyFont="1" applyFill="1" applyBorder="1" applyAlignment="1">
      <alignment horizontal="center" vertical="top" wrapText="1"/>
    </xf>
    <xf numFmtId="0" fontId="59" fillId="0" borderId="12" xfId="0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78" xfId="0" applyFont="1" applyBorder="1" applyAlignment="1">
      <alignment/>
    </xf>
    <xf numFmtId="0" fontId="59" fillId="0" borderId="62" xfId="0" applyFont="1" applyBorder="1" applyAlignment="1">
      <alignment/>
    </xf>
    <xf numFmtId="0" fontId="59" fillId="0" borderId="63" xfId="0" applyFont="1" applyBorder="1" applyAlignment="1">
      <alignment/>
    </xf>
    <xf numFmtId="0" fontId="64" fillId="0" borderId="64" xfId="0" applyFont="1" applyFill="1" applyBorder="1" applyAlignment="1">
      <alignment horizontal="center" vertical="top" wrapText="1"/>
    </xf>
    <xf numFmtId="0" fontId="59" fillId="0" borderId="65" xfId="0" applyFont="1" applyBorder="1" applyAlignment="1">
      <alignment horizontal="center" vertical="top" wrapText="1"/>
    </xf>
    <xf numFmtId="0" fontId="59" fillId="0" borderId="66" xfId="0" applyFont="1" applyBorder="1" applyAlignment="1">
      <alignment horizontal="center" vertical="top" wrapText="1"/>
    </xf>
    <xf numFmtId="0" fontId="64" fillId="0" borderId="65" xfId="0" applyFont="1" applyFill="1" applyBorder="1" applyAlignment="1">
      <alignment horizontal="center" vertical="top" wrapText="1"/>
    </xf>
    <xf numFmtId="0" fontId="64" fillId="0" borderId="66" xfId="0" applyFont="1" applyFill="1" applyBorder="1" applyAlignment="1">
      <alignment horizontal="center" vertical="top" wrapText="1"/>
    </xf>
    <xf numFmtId="0" fontId="64" fillId="0" borderId="57" xfId="0" applyFont="1" applyFill="1" applyBorder="1" applyAlignment="1">
      <alignment horizontal="center" vertical="top" wrapText="1"/>
    </xf>
    <xf numFmtId="0" fontId="64" fillId="0" borderId="55" xfId="0" applyFont="1" applyFill="1" applyBorder="1" applyAlignment="1">
      <alignment horizontal="center" vertical="top" wrapText="1"/>
    </xf>
    <xf numFmtId="0" fontId="64" fillId="0" borderId="85" xfId="0" applyFont="1" applyFill="1" applyBorder="1" applyAlignment="1">
      <alignment horizontal="center" vertical="top" wrapText="1"/>
    </xf>
    <xf numFmtId="185" fontId="62" fillId="0" borderId="0" xfId="0" applyNumberFormat="1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6</xdr:col>
      <xdr:colOff>123825</xdr:colOff>
      <xdr:row>3</xdr:row>
      <xdr:rowOff>104775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16192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6</xdr:col>
      <xdr:colOff>123825</xdr:colOff>
      <xdr:row>3</xdr:row>
      <xdr:rowOff>104775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16192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7"/>
  <sheetViews>
    <sheetView showZeros="0" zoomScale="60" zoomScaleNormal="60" zoomScaleSheetLayoutView="45" zoomScalePageLayoutView="0" workbookViewId="0" topLeftCell="A25">
      <selection activeCell="AC11" sqref="AC11:AS11"/>
    </sheetView>
  </sheetViews>
  <sheetFormatPr defaultColWidth="10.125" defaultRowHeight="12.75"/>
  <cols>
    <col min="1" max="3" width="3.00390625" style="1" customWidth="1"/>
    <col min="4" max="4" width="4.50390625" style="36" customWidth="1"/>
    <col min="5" max="5" width="5.50390625" style="36" customWidth="1"/>
    <col min="6" max="6" width="6.625" style="36" customWidth="1"/>
    <col min="7" max="7" width="7.25390625" style="36" customWidth="1"/>
    <col min="8" max="11" width="5.25390625" style="36" customWidth="1"/>
    <col min="12" max="12" width="5.125" style="36" customWidth="1"/>
    <col min="13" max="14" width="5.25390625" style="129" customWidth="1"/>
    <col min="15" max="16" width="5.25390625" style="130" customWidth="1"/>
    <col min="17" max="19" width="5.25390625" style="131" customWidth="1"/>
    <col min="20" max="20" width="7.25390625" style="131" customWidth="1"/>
    <col min="21" max="21" width="4.50390625" style="131" customWidth="1"/>
    <col min="22" max="22" width="8.50390625" style="131" customWidth="1"/>
    <col min="23" max="24" width="4.50390625" style="131" customWidth="1"/>
    <col min="25" max="25" width="6.375" style="131" customWidth="1"/>
    <col min="26" max="27" width="4.50390625" style="131" customWidth="1"/>
    <col min="28" max="28" width="7.125" style="132" customWidth="1"/>
    <col min="29" max="29" width="4.50390625" style="132" customWidth="1"/>
    <col min="30" max="30" width="5.50390625" style="132" customWidth="1"/>
    <col min="31" max="31" width="6.875" style="132" customWidth="1"/>
    <col min="32" max="32" width="7.75390625" style="36" customWidth="1"/>
    <col min="33" max="33" width="4.50390625" style="36" customWidth="1"/>
    <col min="34" max="34" width="8.25390625" style="36" customWidth="1"/>
    <col min="35" max="35" width="4.50390625" style="36" customWidth="1"/>
    <col min="36" max="36" width="6.75390625" style="36" customWidth="1"/>
    <col min="37" max="37" width="4.50390625" style="36" customWidth="1"/>
    <col min="38" max="38" width="7.50390625" style="36" customWidth="1"/>
    <col min="39" max="39" width="4.50390625" style="36" customWidth="1"/>
    <col min="40" max="40" width="6.75390625" style="36" customWidth="1"/>
    <col min="41" max="41" width="4.50390625" style="36" customWidth="1"/>
    <col min="42" max="42" width="9.625" style="36" customWidth="1"/>
    <col min="43" max="51" width="4.50390625" style="36" customWidth="1"/>
    <col min="52" max="52" width="4.875" style="36" customWidth="1"/>
    <col min="53" max="53" width="4.50390625" style="36" customWidth="1"/>
    <col min="54" max="54" width="5.125" style="36" customWidth="1"/>
    <col min="55" max="55" width="5.00390625" style="36" customWidth="1"/>
    <col min="56" max="56" width="5.50390625" style="36" customWidth="1"/>
    <col min="57" max="57" width="4.50390625" style="36" customWidth="1"/>
    <col min="58" max="58" width="5.00390625" style="36" customWidth="1"/>
    <col min="59" max="59" width="3.50390625" style="1" customWidth="1"/>
    <col min="60" max="60" width="3.875" style="1" customWidth="1"/>
    <col min="61" max="61" width="3.75390625" style="1" customWidth="1"/>
    <col min="62" max="63" width="11.50390625" style="1" customWidth="1"/>
    <col min="64" max="16384" width="10.125" style="1" customWidth="1"/>
  </cols>
  <sheetData>
    <row r="1" spans="1:62" ht="29.25" customHeight="1">
      <c r="A1" s="2" t="s">
        <v>0</v>
      </c>
      <c r="B1" s="3"/>
      <c r="C1" s="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34"/>
      <c r="O1" s="135"/>
      <c r="P1" s="135"/>
      <c r="Q1" s="136"/>
      <c r="R1" s="136"/>
      <c r="S1" s="136"/>
      <c r="T1" s="136"/>
      <c r="U1" s="136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8"/>
      <c r="BE1" s="138"/>
      <c r="BF1" s="138"/>
      <c r="BG1" s="4"/>
      <c r="BH1" s="4"/>
      <c r="BI1" s="4"/>
      <c r="BJ1" s="4"/>
    </row>
    <row r="2" spans="1:62" s="7" customFormat="1" ht="3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138"/>
      <c r="BE2" s="138"/>
      <c r="BF2" s="138"/>
      <c r="BG2" s="4"/>
      <c r="BH2" s="4"/>
      <c r="BI2" s="4"/>
      <c r="BJ2" s="4"/>
    </row>
    <row r="3" spans="1:62" ht="43.5" customHeight="1">
      <c r="A3" s="8" t="s">
        <v>291</v>
      </c>
      <c r="B3" s="9"/>
      <c r="C3" s="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40"/>
      <c r="BE3" s="141"/>
      <c r="BF3" s="141"/>
      <c r="BG3" s="10"/>
      <c r="BH3" s="10"/>
      <c r="BI3" s="10"/>
      <c r="BJ3" s="10"/>
    </row>
    <row r="4" spans="1:62" ht="25.5" customHeight="1">
      <c r="A4" s="8"/>
      <c r="B4" s="466" t="s">
        <v>140</v>
      </c>
      <c r="C4" s="466"/>
      <c r="D4" s="466"/>
      <c r="E4" s="466"/>
      <c r="F4" s="466"/>
      <c r="G4" s="466"/>
      <c r="H4" s="466"/>
      <c r="I4" s="466"/>
      <c r="J4" s="139"/>
      <c r="K4" s="139"/>
      <c r="L4" s="139"/>
      <c r="M4" s="143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465" t="s">
        <v>145</v>
      </c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40"/>
      <c r="BE4" s="141"/>
      <c r="BF4" s="141"/>
      <c r="BG4" s="10"/>
      <c r="BH4" s="10"/>
      <c r="BI4" s="10"/>
      <c r="BJ4" s="10"/>
    </row>
    <row r="5" spans="1:62" ht="28.5" customHeight="1">
      <c r="A5" s="8"/>
      <c r="B5" s="13" t="s">
        <v>141</v>
      </c>
      <c r="C5" s="14"/>
      <c r="D5" s="143"/>
      <c r="E5" s="143"/>
      <c r="F5" s="143"/>
      <c r="G5" s="143"/>
      <c r="I5" s="139"/>
      <c r="J5" s="139"/>
      <c r="K5" s="139"/>
      <c r="L5" s="139"/>
      <c r="M5" s="165"/>
      <c r="N5" s="139"/>
      <c r="O5" s="139"/>
      <c r="P5" s="139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139"/>
      <c r="AX5" s="139"/>
      <c r="AY5" s="139"/>
      <c r="AZ5" s="139"/>
      <c r="BA5" s="139"/>
      <c r="BB5" s="139"/>
      <c r="BC5" s="139"/>
      <c r="BD5" s="140"/>
      <c r="BE5" s="141"/>
      <c r="BF5" s="141"/>
      <c r="BG5" s="10"/>
      <c r="BH5" s="10"/>
      <c r="BI5" s="10"/>
      <c r="BJ5" s="10"/>
    </row>
    <row r="6" spans="2:60" ht="22.5" customHeight="1">
      <c r="B6" s="13" t="s">
        <v>5</v>
      </c>
      <c r="C6" s="14"/>
      <c r="D6" s="143"/>
      <c r="E6" s="143"/>
      <c r="F6" s="143"/>
      <c r="G6" s="143"/>
      <c r="I6" s="143"/>
      <c r="J6" s="142"/>
      <c r="K6" s="142"/>
      <c r="L6" s="142"/>
      <c r="M6" s="272"/>
      <c r="N6" s="142"/>
      <c r="O6" s="144"/>
      <c r="P6" s="144"/>
      <c r="Q6" s="145"/>
      <c r="R6" s="145"/>
      <c r="S6" s="145"/>
      <c r="T6" s="145"/>
      <c r="U6" s="145"/>
      <c r="V6" s="145"/>
      <c r="W6" s="145"/>
      <c r="X6" s="145"/>
      <c r="Z6" s="146"/>
      <c r="AA6" s="147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8"/>
      <c r="AO6" s="148"/>
      <c r="AP6" s="148"/>
      <c r="AQ6" s="148"/>
      <c r="AU6" s="696"/>
      <c r="AV6" s="696"/>
      <c r="AW6" s="696"/>
      <c r="AX6" s="696"/>
      <c r="AY6" s="696"/>
      <c r="AZ6" s="696"/>
      <c r="BA6" s="696"/>
      <c r="BB6" s="150"/>
      <c r="BC6" s="150"/>
      <c r="BD6" s="150"/>
      <c r="BE6" s="150"/>
      <c r="BF6" s="150"/>
      <c r="BG6" s="11"/>
      <c r="BH6" s="11"/>
    </row>
    <row r="7" spans="1:59" ht="26.25" customHeight="1">
      <c r="A7" s="12"/>
      <c r="B7" s="467" t="s">
        <v>144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36"/>
      <c r="N7" s="143"/>
      <c r="O7" s="143"/>
      <c r="P7" s="697" t="s">
        <v>2</v>
      </c>
      <c r="Q7" s="697"/>
      <c r="R7" s="697"/>
      <c r="S7" s="697"/>
      <c r="T7" s="697"/>
      <c r="U7" s="17" t="s">
        <v>121</v>
      </c>
      <c r="V7" s="17"/>
      <c r="W7" s="17"/>
      <c r="X7" s="17"/>
      <c r="Y7" s="17"/>
      <c r="Z7" s="17"/>
      <c r="AA7" s="17"/>
      <c r="AB7" s="17"/>
      <c r="AC7" s="152" t="s">
        <v>3</v>
      </c>
      <c r="AD7" s="152"/>
      <c r="AE7" s="152"/>
      <c r="AF7" s="152"/>
      <c r="AG7" s="152"/>
      <c r="AH7" s="699" t="s">
        <v>215</v>
      </c>
      <c r="AI7" s="700"/>
      <c r="AJ7" s="700"/>
      <c r="AK7" s="700"/>
      <c r="AL7" s="700"/>
      <c r="AM7" s="700"/>
      <c r="AN7" s="700"/>
      <c r="AO7" s="700"/>
      <c r="AP7" s="700"/>
      <c r="AQ7" s="700"/>
      <c r="AR7" s="700"/>
      <c r="AS7" s="700"/>
      <c r="AU7" s="153" t="s">
        <v>4</v>
      </c>
      <c r="AV7" s="154"/>
      <c r="AW7" s="154"/>
      <c r="AX7" s="154"/>
      <c r="AY7" s="154"/>
      <c r="AZ7" s="701" t="s">
        <v>216</v>
      </c>
      <c r="BA7" s="702"/>
      <c r="BB7" s="702"/>
      <c r="BC7" s="702"/>
      <c r="BD7" s="702"/>
      <c r="BE7" s="702"/>
      <c r="BF7" s="702"/>
      <c r="BG7" s="28"/>
    </row>
    <row r="8" spans="1:59" ht="30" customHeight="1">
      <c r="A8" s="12"/>
      <c r="B8" s="468" t="s">
        <v>142</v>
      </c>
      <c r="C8" s="468"/>
      <c r="D8" s="468"/>
      <c r="E8" s="468"/>
      <c r="F8" s="468"/>
      <c r="G8" s="468"/>
      <c r="H8" s="468"/>
      <c r="I8" s="155"/>
      <c r="J8" s="155"/>
      <c r="K8" s="143"/>
      <c r="L8" s="143"/>
      <c r="M8" s="273"/>
      <c r="N8" s="143"/>
      <c r="O8" s="143"/>
      <c r="P8" s="156"/>
      <c r="Q8" s="18"/>
      <c r="R8" s="18"/>
      <c r="T8" s="157"/>
      <c r="U8" s="464" t="s">
        <v>119</v>
      </c>
      <c r="V8" s="464"/>
      <c r="W8" s="464"/>
      <c r="X8" s="464"/>
      <c r="Y8" s="464"/>
      <c r="Z8" s="464"/>
      <c r="AA8" s="464"/>
      <c r="AB8" s="464"/>
      <c r="AC8" s="18"/>
      <c r="AD8" s="158"/>
      <c r="AE8" s="159"/>
      <c r="AF8" s="159"/>
      <c r="AG8" s="159"/>
      <c r="AH8" s="533" t="s">
        <v>122</v>
      </c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160"/>
      <c r="AU8" s="149"/>
      <c r="AV8" s="149"/>
      <c r="AW8" s="149"/>
      <c r="AX8" s="149"/>
      <c r="AY8" s="149"/>
      <c r="AZ8" s="149"/>
      <c r="BA8" s="161"/>
      <c r="BB8" s="161"/>
      <c r="BC8" s="161"/>
      <c r="BD8" s="161"/>
      <c r="BE8" s="161"/>
      <c r="BF8" s="161"/>
      <c r="BG8" s="16"/>
    </row>
    <row r="9" spans="2:59" ht="39.75" customHeight="1">
      <c r="B9" s="469" t="s">
        <v>143</v>
      </c>
      <c r="C9" s="469"/>
      <c r="D9" s="469"/>
      <c r="E9" s="469"/>
      <c r="F9" s="469"/>
      <c r="G9" s="469"/>
      <c r="H9" s="469"/>
      <c r="I9" s="469"/>
      <c r="J9" s="469"/>
      <c r="M9" s="155"/>
      <c r="N9" s="156"/>
      <c r="O9" s="162"/>
      <c r="P9" s="697" t="s">
        <v>6</v>
      </c>
      <c r="Q9" s="697"/>
      <c r="R9" s="697"/>
      <c r="S9" s="697"/>
      <c r="T9" s="697"/>
      <c r="U9" s="697"/>
      <c r="V9" s="697"/>
      <c r="W9" s="697"/>
      <c r="X9" s="703" t="s">
        <v>217</v>
      </c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704"/>
      <c r="AL9" s="704"/>
      <c r="AM9" s="704"/>
      <c r="AN9" s="704"/>
      <c r="AO9" s="704"/>
      <c r="AP9" s="704"/>
      <c r="AQ9" s="704"/>
      <c r="AR9" s="704"/>
      <c r="AS9" s="704"/>
      <c r="AU9" s="163" t="s">
        <v>7</v>
      </c>
      <c r="AV9" s="163"/>
      <c r="AW9" s="163"/>
      <c r="AX9" s="163"/>
      <c r="AY9" s="163"/>
      <c r="AZ9" s="705" t="s">
        <v>218</v>
      </c>
      <c r="BA9" s="706"/>
      <c r="BB9" s="706"/>
      <c r="BC9" s="706"/>
      <c r="BD9" s="706"/>
      <c r="BE9" s="706"/>
      <c r="BF9" s="706"/>
      <c r="BG9" s="124"/>
    </row>
    <row r="10" spans="11:59" ht="21.75" customHeight="1">
      <c r="K10" s="155"/>
      <c r="L10" s="155"/>
      <c r="M10" s="155"/>
      <c r="N10" s="156"/>
      <c r="O10" s="162"/>
      <c r="P10" s="166"/>
      <c r="Q10" s="18"/>
      <c r="R10" s="18"/>
      <c r="S10" s="18"/>
      <c r="T10" s="18"/>
      <c r="U10" s="18"/>
      <c r="V10" s="18"/>
      <c r="W10" s="18"/>
      <c r="X10" s="534" t="s">
        <v>120</v>
      </c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19"/>
      <c r="AR10" s="19"/>
      <c r="AS10" s="19"/>
      <c r="AT10" s="160"/>
      <c r="AU10" s="167"/>
      <c r="AV10" s="167"/>
      <c r="AW10" s="167"/>
      <c r="AX10" s="167"/>
      <c r="AY10" s="167"/>
      <c r="AZ10" s="160"/>
      <c r="BA10" s="160"/>
      <c r="BB10" s="160"/>
      <c r="BC10" s="160"/>
      <c r="BD10" s="160"/>
      <c r="BE10" s="160"/>
      <c r="BF10" s="160"/>
      <c r="BG10" s="15"/>
    </row>
    <row r="11" spans="2:59" ht="48" customHeight="1" thickBot="1">
      <c r="B11" s="540"/>
      <c r="C11" s="540"/>
      <c r="D11" s="540"/>
      <c r="E11" s="540"/>
      <c r="F11" s="540"/>
      <c r="G11" s="470" t="s">
        <v>114</v>
      </c>
      <c r="H11" s="470"/>
      <c r="I11" s="470"/>
      <c r="J11" s="470"/>
      <c r="K11" s="470"/>
      <c r="L11" s="470"/>
      <c r="M11" s="470"/>
      <c r="N11" s="151"/>
      <c r="O11" s="151"/>
      <c r="P11" s="22" t="s">
        <v>8</v>
      </c>
      <c r="Q11" s="23"/>
      <c r="R11" s="23"/>
      <c r="S11" s="23"/>
      <c r="T11" s="23"/>
      <c r="U11" s="23"/>
      <c r="V11" s="23"/>
      <c r="W11" s="23"/>
      <c r="X11" s="23"/>
      <c r="AC11" s="707" t="s">
        <v>219</v>
      </c>
      <c r="AD11" s="708"/>
      <c r="AE11" s="708"/>
      <c r="AF11" s="708"/>
      <c r="AG11" s="708"/>
      <c r="AH11" s="708"/>
      <c r="AI11" s="708"/>
      <c r="AJ11" s="708"/>
      <c r="AK11" s="708"/>
      <c r="AL11" s="708"/>
      <c r="AM11" s="708"/>
      <c r="AN11" s="708"/>
      <c r="AO11" s="708"/>
      <c r="AP11" s="708"/>
      <c r="AQ11" s="708"/>
      <c r="AR11" s="708"/>
      <c r="AS11" s="708"/>
      <c r="AU11" s="163" t="s">
        <v>9</v>
      </c>
      <c r="AV11" s="163"/>
      <c r="AW11" s="163"/>
      <c r="AX11" s="163"/>
      <c r="AY11" s="163"/>
      <c r="AZ11" s="163"/>
      <c r="BA11" s="168" t="s">
        <v>292</v>
      </c>
      <c r="BB11" s="169"/>
      <c r="BC11" s="169"/>
      <c r="BD11" s="169"/>
      <c r="BE11" s="169"/>
      <c r="BF11" s="169"/>
      <c r="BG11" s="60"/>
    </row>
    <row r="12" spans="12:59" ht="13.5" customHeight="1">
      <c r="L12" s="151"/>
      <c r="M12" s="151"/>
      <c r="N12" s="151"/>
      <c r="O12" s="151"/>
      <c r="P12" s="151"/>
      <c r="Q12" s="24"/>
      <c r="R12" s="24"/>
      <c r="S12" s="24"/>
      <c r="T12" s="24"/>
      <c r="U12" s="24"/>
      <c r="V12" s="24"/>
      <c r="W12" s="24"/>
      <c r="X12" s="25"/>
      <c r="Y12" s="26"/>
      <c r="Z12" s="26"/>
      <c r="AA12" s="26"/>
      <c r="AB12" s="26"/>
      <c r="AC12" s="535" t="s">
        <v>124</v>
      </c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6"/>
      <c r="AQ12" s="536"/>
      <c r="AR12" s="536"/>
      <c r="AS12" s="536"/>
      <c r="AT12" s="160"/>
      <c r="AU12" s="170"/>
      <c r="AV12" s="170"/>
      <c r="AW12" s="170"/>
      <c r="AX12" s="170"/>
      <c r="AY12" s="170"/>
      <c r="AZ12" s="170"/>
      <c r="BA12" s="171"/>
      <c r="BB12" s="171"/>
      <c r="BC12" s="171"/>
      <c r="BD12" s="171"/>
      <c r="BE12" s="171"/>
      <c r="BF12" s="171"/>
      <c r="BG12" s="27"/>
    </row>
    <row r="13" spans="12:59" ht="21" customHeight="1">
      <c r="L13" s="155"/>
      <c r="M13" s="155"/>
      <c r="N13" s="172"/>
      <c r="O13" s="173"/>
      <c r="P13" s="263"/>
      <c r="Q13" s="471" t="s">
        <v>11</v>
      </c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180" t="s">
        <v>12</v>
      </c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264"/>
      <c r="AS13" s="264"/>
      <c r="AT13" s="174"/>
      <c r="AU13" s="175" t="s">
        <v>10</v>
      </c>
      <c r="AW13" s="175"/>
      <c r="AX13" s="175"/>
      <c r="AY13" s="175"/>
      <c r="AZ13" s="176" t="s">
        <v>221</v>
      </c>
      <c r="BB13" s="164"/>
      <c r="BC13" s="164"/>
      <c r="BD13" s="164"/>
      <c r="BE13" s="164"/>
      <c r="BF13" s="164"/>
      <c r="BG13" s="124"/>
    </row>
    <row r="14" spans="2:59" ht="17.25" customHeight="1">
      <c r="B14" s="29"/>
      <c r="C14" s="21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72"/>
      <c r="O14" s="173"/>
      <c r="P14" s="173"/>
      <c r="Q14" s="30"/>
      <c r="R14" s="30"/>
      <c r="S14" s="30"/>
      <c r="T14" s="30"/>
      <c r="U14" s="31"/>
      <c r="V14" s="31"/>
      <c r="W14" s="31"/>
      <c r="Y14" s="262"/>
      <c r="Z14" s="262"/>
      <c r="AA14" s="262"/>
      <c r="AB14" s="262"/>
      <c r="AC14" s="472" t="s">
        <v>123</v>
      </c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160"/>
      <c r="AU14" s="177"/>
      <c r="AV14" s="160"/>
      <c r="AW14" s="160"/>
      <c r="AX14" s="160"/>
      <c r="AY14" s="160"/>
      <c r="AZ14" s="178"/>
      <c r="BA14" s="179"/>
      <c r="BB14" s="179"/>
      <c r="BC14" s="179"/>
      <c r="BD14" s="179"/>
      <c r="BE14" s="179"/>
      <c r="BF14" s="179"/>
      <c r="BG14" s="123"/>
    </row>
    <row r="15" spans="2:60" ht="22.5" customHeight="1">
      <c r="B15" s="29"/>
      <c r="C15" s="21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72"/>
      <c r="O15" s="173"/>
      <c r="P15" s="173"/>
      <c r="Q15" s="473" t="s">
        <v>13</v>
      </c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712" t="s">
        <v>220</v>
      </c>
      <c r="AD15" s="713"/>
      <c r="AE15" s="713"/>
      <c r="AF15" s="713"/>
      <c r="AG15" s="713"/>
      <c r="AH15" s="713"/>
      <c r="AI15" s="713"/>
      <c r="AJ15" s="713"/>
      <c r="AK15" s="713"/>
      <c r="AL15" s="713"/>
      <c r="AM15" s="713"/>
      <c r="AN15" s="713"/>
      <c r="AO15" s="713"/>
      <c r="AP15" s="713"/>
      <c r="AQ15" s="713"/>
      <c r="AR15" s="713"/>
      <c r="AS15" s="713"/>
      <c r="AT15" s="713"/>
      <c r="AU15" s="713"/>
      <c r="AV15" s="714"/>
      <c r="AW15" s="714"/>
      <c r="AX15" s="714"/>
      <c r="AY15" s="714"/>
      <c r="AZ15" s="160"/>
      <c r="BA15" s="178"/>
      <c r="BB15" s="181"/>
      <c r="BC15" s="181"/>
      <c r="BD15" s="181"/>
      <c r="BE15" s="181"/>
      <c r="BF15" s="181"/>
      <c r="BG15" s="32"/>
      <c r="BH15" s="32"/>
    </row>
    <row r="16" spans="2:60" ht="12" customHeight="1">
      <c r="B16" s="29"/>
      <c r="C16" s="21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72"/>
      <c r="O16" s="173"/>
      <c r="P16" s="173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265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183"/>
      <c r="AS16" s="183"/>
      <c r="AV16" s="69"/>
      <c r="BA16" s="165"/>
      <c r="BB16" s="37"/>
      <c r="BC16" s="37"/>
      <c r="BD16" s="37"/>
      <c r="BE16" s="37"/>
      <c r="BF16" s="37"/>
      <c r="BG16" s="34"/>
      <c r="BH16" s="34"/>
    </row>
    <row r="17" spans="2:60" ht="22.5" customHeight="1">
      <c r="B17" s="29"/>
      <c r="C17" s="21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72"/>
      <c r="O17" s="173"/>
      <c r="P17" s="173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3"/>
      <c r="AV17" s="69"/>
      <c r="BA17" s="165"/>
      <c r="BB17" s="37"/>
      <c r="BC17" s="37"/>
      <c r="BD17" s="37"/>
      <c r="BE17" s="37"/>
      <c r="BF17" s="37"/>
      <c r="BG17" s="34"/>
      <c r="BH17" s="34"/>
    </row>
    <row r="18" spans="2:62" ht="21" customHeight="1">
      <c r="B18" s="29"/>
      <c r="C18" s="21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72"/>
      <c r="O18" s="173"/>
      <c r="P18" s="173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3"/>
      <c r="AS18" s="183"/>
      <c r="AT18" s="183"/>
      <c r="AU18" s="183"/>
      <c r="AX18" s="69"/>
      <c r="BC18" s="165"/>
      <c r="BD18" s="37"/>
      <c r="BE18" s="37"/>
      <c r="BF18" s="37"/>
      <c r="BG18" s="34"/>
      <c r="BH18" s="34"/>
      <c r="BI18" s="34"/>
      <c r="BJ18" s="34"/>
    </row>
    <row r="19" spans="2:62" ht="13.5" customHeight="1">
      <c r="B19" s="29"/>
      <c r="C19" s="21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72"/>
      <c r="O19" s="173"/>
      <c r="P19" s="173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3"/>
      <c r="AS19" s="183"/>
      <c r="AT19" s="183"/>
      <c r="AU19" s="183"/>
      <c r="AX19" s="69"/>
      <c r="BC19" s="165"/>
      <c r="BD19" s="37"/>
      <c r="BE19" s="37"/>
      <c r="BF19" s="37"/>
      <c r="BG19" s="34"/>
      <c r="BH19" s="34"/>
      <c r="BI19" s="34"/>
      <c r="BJ19" s="34"/>
    </row>
    <row r="20" spans="4:62" ht="17.25" customHeight="1" thickBot="1">
      <c r="D20" s="698" t="s">
        <v>14</v>
      </c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8"/>
      <c r="W20" s="698"/>
      <c r="X20" s="698"/>
      <c r="Y20" s="698"/>
      <c r="Z20" s="698"/>
      <c r="AA20" s="698"/>
      <c r="AB20" s="698"/>
      <c r="AC20" s="698"/>
      <c r="AD20" s="698"/>
      <c r="AE20" s="698"/>
      <c r="AF20" s="698"/>
      <c r="AG20" s="698"/>
      <c r="AH20" s="698"/>
      <c r="AI20" s="698"/>
      <c r="AJ20" s="698"/>
      <c r="AK20" s="698"/>
      <c r="AL20" s="698"/>
      <c r="AM20" s="698"/>
      <c r="AN20" s="698"/>
      <c r="AO20" s="698"/>
      <c r="AP20" s="698"/>
      <c r="AQ20" s="698"/>
      <c r="AR20" s="698"/>
      <c r="AS20" s="698"/>
      <c r="AT20" s="698"/>
      <c r="AU20" s="698"/>
      <c r="AV20" s="698"/>
      <c r="AW20" s="698"/>
      <c r="AX20" s="698"/>
      <c r="AY20" s="698"/>
      <c r="AZ20" s="698"/>
      <c r="BA20" s="698"/>
      <c r="BB20" s="698"/>
      <c r="BC20" s="698"/>
      <c r="BD20" s="698"/>
      <c r="BJ20" s="35"/>
    </row>
    <row r="21" spans="4:62" s="36" customFormat="1" ht="18" thickBot="1">
      <c r="D21" s="721" t="s">
        <v>15</v>
      </c>
      <c r="E21" s="723" t="s">
        <v>16</v>
      </c>
      <c r="F21" s="724"/>
      <c r="G21" s="724"/>
      <c r="H21" s="725"/>
      <c r="I21" s="332" t="s">
        <v>17</v>
      </c>
      <c r="J21" s="333"/>
      <c r="K21" s="333"/>
      <c r="L21" s="333"/>
      <c r="M21" s="334"/>
      <c r="N21" s="726" t="s">
        <v>18</v>
      </c>
      <c r="O21" s="727"/>
      <c r="P21" s="727"/>
      <c r="Q21" s="728"/>
      <c r="R21" s="726" t="s">
        <v>19</v>
      </c>
      <c r="S21" s="727"/>
      <c r="T21" s="727"/>
      <c r="U21" s="727"/>
      <c r="V21" s="728"/>
      <c r="W21" s="729" t="s">
        <v>20</v>
      </c>
      <c r="X21" s="730"/>
      <c r="Y21" s="730"/>
      <c r="Z21" s="731"/>
      <c r="AA21" s="729" t="s">
        <v>21</v>
      </c>
      <c r="AB21" s="730"/>
      <c r="AC21" s="730"/>
      <c r="AD21" s="731"/>
      <c r="AE21" s="729" t="s">
        <v>22</v>
      </c>
      <c r="AF21" s="730"/>
      <c r="AG21" s="730"/>
      <c r="AH21" s="731"/>
      <c r="AI21" s="729" t="s">
        <v>23</v>
      </c>
      <c r="AJ21" s="730"/>
      <c r="AK21" s="730"/>
      <c r="AL21" s="730"/>
      <c r="AM21" s="731"/>
      <c r="AN21" s="517" t="s">
        <v>24</v>
      </c>
      <c r="AO21" s="528"/>
      <c r="AP21" s="528"/>
      <c r="AQ21" s="529"/>
      <c r="AR21" s="517" t="s">
        <v>25</v>
      </c>
      <c r="AS21" s="528"/>
      <c r="AT21" s="528"/>
      <c r="AU21" s="529"/>
      <c r="AV21" s="517" t="s">
        <v>26</v>
      </c>
      <c r="AW21" s="528"/>
      <c r="AX21" s="528"/>
      <c r="AY21" s="528"/>
      <c r="AZ21" s="529"/>
      <c r="BA21" s="336"/>
      <c r="BB21" s="335" t="s">
        <v>27</v>
      </c>
      <c r="BC21" s="336"/>
      <c r="BD21" s="337"/>
      <c r="BE21" s="37"/>
      <c r="BF21" s="37"/>
      <c r="BG21" s="37"/>
      <c r="BH21" s="37"/>
      <c r="BI21" s="37"/>
      <c r="BJ21" s="38"/>
    </row>
    <row r="22" spans="4:62" s="39" customFormat="1" ht="23.25" customHeight="1" thickBot="1">
      <c r="D22" s="722"/>
      <c r="E22" s="338">
        <v>1</v>
      </c>
      <c r="F22" s="339">
        <f aca="true" t="shared" si="0" ref="F22:BD22">E22+1</f>
        <v>2</v>
      </c>
      <c r="G22" s="339">
        <f t="shared" si="0"/>
        <v>3</v>
      </c>
      <c r="H22" s="340">
        <f t="shared" si="0"/>
        <v>4</v>
      </c>
      <c r="I22" s="338">
        <f t="shared" si="0"/>
        <v>5</v>
      </c>
      <c r="J22" s="339">
        <f t="shared" si="0"/>
        <v>6</v>
      </c>
      <c r="K22" s="339">
        <f t="shared" si="0"/>
        <v>7</v>
      </c>
      <c r="L22" s="339">
        <f t="shared" si="0"/>
        <v>8</v>
      </c>
      <c r="M22" s="340">
        <f t="shared" si="0"/>
        <v>9</v>
      </c>
      <c r="N22" s="338">
        <f t="shared" si="0"/>
        <v>10</v>
      </c>
      <c r="O22" s="339">
        <f t="shared" si="0"/>
        <v>11</v>
      </c>
      <c r="P22" s="339">
        <f t="shared" si="0"/>
        <v>12</v>
      </c>
      <c r="Q22" s="340">
        <f t="shared" si="0"/>
        <v>13</v>
      </c>
      <c r="R22" s="338">
        <f t="shared" si="0"/>
        <v>14</v>
      </c>
      <c r="S22" s="341">
        <f t="shared" si="0"/>
        <v>15</v>
      </c>
      <c r="T22" s="339">
        <f t="shared" si="0"/>
        <v>16</v>
      </c>
      <c r="U22" s="339">
        <f t="shared" si="0"/>
        <v>17</v>
      </c>
      <c r="V22" s="340">
        <f t="shared" si="0"/>
        <v>18</v>
      </c>
      <c r="W22" s="338">
        <f t="shared" si="0"/>
        <v>19</v>
      </c>
      <c r="X22" s="339">
        <f t="shared" si="0"/>
        <v>20</v>
      </c>
      <c r="Y22" s="339">
        <f t="shared" si="0"/>
        <v>21</v>
      </c>
      <c r="Z22" s="340">
        <f t="shared" si="0"/>
        <v>22</v>
      </c>
      <c r="AA22" s="338">
        <f t="shared" si="0"/>
        <v>23</v>
      </c>
      <c r="AB22" s="341">
        <f t="shared" si="0"/>
        <v>24</v>
      </c>
      <c r="AC22" s="339">
        <f t="shared" si="0"/>
        <v>25</v>
      </c>
      <c r="AD22" s="340">
        <f t="shared" si="0"/>
        <v>26</v>
      </c>
      <c r="AE22" s="338">
        <f t="shared" si="0"/>
        <v>27</v>
      </c>
      <c r="AF22" s="342">
        <f t="shared" si="0"/>
        <v>28</v>
      </c>
      <c r="AG22" s="339">
        <f t="shared" si="0"/>
        <v>29</v>
      </c>
      <c r="AH22" s="340">
        <f t="shared" si="0"/>
        <v>30</v>
      </c>
      <c r="AI22" s="338">
        <f t="shared" si="0"/>
        <v>31</v>
      </c>
      <c r="AJ22" s="342">
        <f t="shared" si="0"/>
        <v>32</v>
      </c>
      <c r="AK22" s="339">
        <f t="shared" si="0"/>
        <v>33</v>
      </c>
      <c r="AL22" s="339">
        <f t="shared" si="0"/>
        <v>34</v>
      </c>
      <c r="AM22" s="340">
        <f t="shared" si="0"/>
        <v>35</v>
      </c>
      <c r="AN22" s="343">
        <f t="shared" si="0"/>
        <v>36</v>
      </c>
      <c r="AO22" s="344">
        <f t="shared" si="0"/>
        <v>37</v>
      </c>
      <c r="AP22" s="344">
        <f t="shared" si="0"/>
        <v>38</v>
      </c>
      <c r="AQ22" s="345">
        <f t="shared" si="0"/>
        <v>39</v>
      </c>
      <c r="AR22" s="343">
        <f t="shared" si="0"/>
        <v>40</v>
      </c>
      <c r="AS22" s="344">
        <f t="shared" si="0"/>
        <v>41</v>
      </c>
      <c r="AT22" s="344">
        <f t="shared" si="0"/>
        <v>42</v>
      </c>
      <c r="AU22" s="345">
        <f t="shared" si="0"/>
        <v>43</v>
      </c>
      <c r="AV22" s="346">
        <f t="shared" si="0"/>
        <v>44</v>
      </c>
      <c r="AW22" s="347">
        <f t="shared" si="0"/>
        <v>45</v>
      </c>
      <c r="AX22" s="348">
        <f t="shared" si="0"/>
        <v>46</v>
      </c>
      <c r="AY22" s="348">
        <f t="shared" si="0"/>
        <v>47</v>
      </c>
      <c r="AZ22" s="349">
        <f t="shared" si="0"/>
        <v>48</v>
      </c>
      <c r="BA22" s="350">
        <f t="shared" si="0"/>
        <v>49</v>
      </c>
      <c r="BB22" s="351">
        <f t="shared" si="0"/>
        <v>50</v>
      </c>
      <c r="BC22" s="351">
        <f t="shared" si="0"/>
        <v>51</v>
      </c>
      <c r="BD22" s="352">
        <f t="shared" si="0"/>
        <v>52</v>
      </c>
      <c r="BE22" s="37"/>
      <c r="BF22" s="37"/>
      <c r="BG22" s="37"/>
      <c r="BH22" s="37"/>
      <c r="BI22" s="37"/>
      <c r="BJ22" s="40"/>
    </row>
    <row r="23" spans="4:61" s="36" customFormat="1" ht="24" customHeight="1" thickTop="1">
      <c r="D23" s="353" t="s">
        <v>28</v>
      </c>
      <c r="E23" s="354"/>
      <c r="F23" s="355"/>
      <c r="G23" s="356"/>
      <c r="H23" s="357"/>
      <c r="I23" s="358"/>
      <c r="J23" s="359"/>
      <c r="K23" s="359">
        <v>18</v>
      </c>
      <c r="L23" s="359"/>
      <c r="M23" s="360"/>
      <c r="N23" s="358"/>
      <c r="O23" s="359"/>
      <c r="P23" s="359"/>
      <c r="Q23" s="360"/>
      <c r="R23" s="358"/>
      <c r="S23" s="361"/>
      <c r="T23" s="359"/>
      <c r="U23" s="359"/>
      <c r="V23" s="360"/>
      <c r="W23" s="358" t="s">
        <v>29</v>
      </c>
      <c r="X23" s="359" t="s">
        <v>29</v>
      </c>
      <c r="Y23" s="359" t="s">
        <v>30</v>
      </c>
      <c r="Z23" s="360" t="s">
        <v>30</v>
      </c>
      <c r="AA23" s="358"/>
      <c r="AB23" s="361"/>
      <c r="AC23" s="359"/>
      <c r="AD23" s="360"/>
      <c r="AE23" s="358"/>
      <c r="AF23" s="361"/>
      <c r="AG23" s="359">
        <v>18</v>
      </c>
      <c r="AH23" s="360"/>
      <c r="AI23" s="358"/>
      <c r="AJ23" s="361"/>
      <c r="AK23" s="359"/>
      <c r="AL23" s="359"/>
      <c r="AM23" s="360"/>
      <c r="AN23" s="358"/>
      <c r="AO23" s="359"/>
      <c r="AP23" s="359"/>
      <c r="AQ23" s="360"/>
      <c r="AR23" s="358"/>
      <c r="AS23" s="362" t="s">
        <v>29</v>
      </c>
      <c r="AT23" s="362" t="s">
        <v>29</v>
      </c>
      <c r="AU23" s="360" t="s">
        <v>30</v>
      </c>
      <c r="AV23" s="358" t="s">
        <v>30</v>
      </c>
      <c r="AW23" s="359" t="s">
        <v>30</v>
      </c>
      <c r="AX23" s="359" t="s">
        <v>30</v>
      </c>
      <c r="AY23" s="359" t="s">
        <v>30</v>
      </c>
      <c r="AZ23" s="363" t="s">
        <v>30</v>
      </c>
      <c r="BA23" s="361" t="s">
        <v>30</v>
      </c>
      <c r="BB23" s="359" t="s">
        <v>30</v>
      </c>
      <c r="BC23" s="359" t="s">
        <v>30</v>
      </c>
      <c r="BD23" s="360" t="s">
        <v>30</v>
      </c>
      <c r="BE23" s="41"/>
      <c r="BF23" s="42"/>
      <c r="BG23" s="42"/>
      <c r="BH23" s="42"/>
      <c r="BI23" s="42"/>
    </row>
    <row r="24" spans="4:61" s="43" customFormat="1" ht="21.75" customHeight="1">
      <c r="D24" s="364" t="s">
        <v>31</v>
      </c>
      <c r="E24" s="365"/>
      <c r="F24" s="366"/>
      <c r="G24" s="367"/>
      <c r="H24" s="368"/>
      <c r="I24" s="369"/>
      <c r="J24" s="362"/>
      <c r="K24" s="362">
        <v>18</v>
      </c>
      <c r="L24" s="362"/>
      <c r="M24" s="370"/>
      <c r="N24" s="369"/>
      <c r="O24" s="362"/>
      <c r="P24" s="362"/>
      <c r="Q24" s="370"/>
      <c r="R24" s="369"/>
      <c r="S24" s="371"/>
      <c r="T24" s="362"/>
      <c r="U24" s="362"/>
      <c r="V24" s="370"/>
      <c r="W24" s="369" t="s">
        <v>29</v>
      </c>
      <c r="X24" s="362" t="s">
        <v>29</v>
      </c>
      <c r="Y24" s="362" t="s">
        <v>30</v>
      </c>
      <c r="Z24" s="370" t="s">
        <v>30</v>
      </c>
      <c r="AA24" s="369"/>
      <c r="AB24" s="371"/>
      <c r="AC24" s="362"/>
      <c r="AD24" s="370"/>
      <c r="AE24" s="369"/>
      <c r="AF24" s="371"/>
      <c r="AG24" s="362">
        <v>18</v>
      </c>
      <c r="AH24" s="370"/>
      <c r="AI24" s="369"/>
      <c r="AJ24" s="371"/>
      <c r="AK24" s="362"/>
      <c r="AL24" s="362"/>
      <c r="AM24" s="370"/>
      <c r="AN24" s="369"/>
      <c r="AO24" s="362"/>
      <c r="AP24" s="362"/>
      <c r="AQ24" s="370"/>
      <c r="AR24" s="369"/>
      <c r="AS24" s="362" t="s">
        <v>29</v>
      </c>
      <c r="AT24" s="362" t="s">
        <v>29</v>
      </c>
      <c r="AU24" s="370" t="s">
        <v>30</v>
      </c>
      <c r="AV24" s="369" t="s">
        <v>30</v>
      </c>
      <c r="AW24" s="362" t="s">
        <v>30</v>
      </c>
      <c r="AX24" s="362" t="s">
        <v>30</v>
      </c>
      <c r="AY24" s="362" t="s">
        <v>30</v>
      </c>
      <c r="AZ24" s="372" t="s">
        <v>30</v>
      </c>
      <c r="BA24" s="371" t="s">
        <v>30</v>
      </c>
      <c r="BB24" s="362" t="s">
        <v>30</v>
      </c>
      <c r="BC24" s="362" t="s">
        <v>30</v>
      </c>
      <c r="BD24" s="370" t="s">
        <v>30</v>
      </c>
      <c r="BE24" s="41"/>
      <c r="BF24" s="42"/>
      <c r="BG24" s="42"/>
      <c r="BH24" s="42"/>
      <c r="BI24" s="42"/>
    </row>
    <row r="25" spans="4:62" s="43" customFormat="1" ht="22.5" customHeight="1" thickBot="1">
      <c r="D25" s="373" t="s">
        <v>32</v>
      </c>
      <c r="E25" s="374"/>
      <c r="F25" s="375"/>
      <c r="G25" s="376"/>
      <c r="H25" s="377"/>
      <c r="I25" s="378"/>
      <c r="J25" s="379"/>
      <c r="K25" s="379">
        <v>18</v>
      </c>
      <c r="L25" s="379"/>
      <c r="M25" s="380"/>
      <c r="N25" s="378"/>
      <c r="O25" s="379"/>
      <c r="P25" s="379"/>
      <c r="Q25" s="380"/>
      <c r="R25" s="378"/>
      <c r="S25" s="381"/>
      <c r="T25" s="379"/>
      <c r="U25" s="379"/>
      <c r="V25" s="380"/>
      <c r="W25" s="378" t="s">
        <v>29</v>
      </c>
      <c r="X25" s="379" t="s">
        <v>29</v>
      </c>
      <c r="Y25" s="382" t="s">
        <v>30</v>
      </c>
      <c r="Z25" s="383" t="s">
        <v>30</v>
      </c>
      <c r="AA25" s="384"/>
      <c r="AB25" s="381"/>
      <c r="AC25" s="379"/>
      <c r="AD25" s="380"/>
      <c r="AE25" s="378"/>
      <c r="AF25" s="381"/>
      <c r="AG25" s="379">
        <v>9</v>
      </c>
      <c r="AH25" s="380"/>
      <c r="AI25" s="378"/>
      <c r="AJ25" s="381" t="s">
        <v>29</v>
      </c>
      <c r="AK25" s="381" t="s">
        <v>33</v>
      </c>
      <c r="AL25" s="379" t="s">
        <v>33</v>
      </c>
      <c r="AM25" s="380" t="s">
        <v>33</v>
      </c>
      <c r="AN25" s="379" t="s">
        <v>33</v>
      </c>
      <c r="AO25" s="379" t="s">
        <v>33</v>
      </c>
      <c r="AP25" s="381" t="s">
        <v>34</v>
      </c>
      <c r="AQ25" s="381" t="s">
        <v>34</v>
      </c>
      <c r="AR25" s="385" t="s">
        <v>34</v>
      </c>
      <c r="AS25" s="379" t="s">
        <v>34</v>
      </c>
      <c r="AT25" s="379" t="s">
        <v>293</v>
      </c>
      <c r="AU25" s="380" t="s">
        <v>293</v>
      </c>
      <c r="AV25" s="378"/>
      <c r="AW25" s="381"/>
      <c r="AX25" s="379"/>
      <c r="AY25" s="379"/>
      <c r="AZ25" s="386"/>
      <c r="BA25" s="381"/>
      <c r="BB25" s="379"/>
      <c r="BC25" s="379"/>
      <c r="BD25" s="380"/>
      <c r="BE25" s="41"/>
      <c r="BF25" s="41"/>
      <c r="BG25" s="42"/>
      <c r="BH25" s="42"/>
      <c r="BI25" s="42"/>
      <c r="BJ25" s="42"/>
    </row>
    <row r="26" spans="4:62" s="43" customFormat="1" ht="17.25">
      <c r="D26" s="387" t="s">
        <v>35</v>
      </c>
      <c r="E26" s="388"/>
      <c r="F26" s="388"/>
      <c r="G26" s="388"/>
      <c r="H26" s="389"/>
      <c r="I26" s="390" t="s">
        <v>36</v>
      </c>
      <c r="J26" s="390"/>
      <c r="K26" s="390"/>
      <c r="L26" s="391" t="s">
        <v>29</v>
      </c>
      <c r="M26" s="390" t="s">
        <v>37</v>
      </c>
      <c r="N26" s="390"/>
      <c r="O26" s="390"/>
      <c r="P26" s="388"/>
      <c r="Q26" s="392" t="s">
        <v>33</v>
      </c>
      <c r="R26" s="390" t="s">
        <v>38</v>
      </c>
      <c r="S26" s="390"/>
      <c r="T26" s="390"/>
      <c r="U26" s="392" t="s">
        <v>34</v>
      </c>
      <c r="V26" s="390" t="s">
        <v>39</v>
      </c>
      <c r="W26" s="390"/>
      <c r="X26" s="390"/>
      <c r="Y26" s="390"/>
      <c r="Z26" s="388"/>
      <c r="AA26" s="392" t="s">
        <v>293</v>
      </c>
      <c r="AB26" s="732" t="s">
        <v>294</v>
      </c>
      <c r="AC26" s="733"/>
      <c r="AD26" s="733"/>
      <c r="AE26" s="733"/>
      <c r="AF26" s="733"/>
      <c r="AG26" s="733"/>
      <c r="AH26" s="733"/>
      <c r="AI26" s="733"/>
      <c r="AJ26" s="733"/>
      <c r="AK26" s="388"/>
      <c r="AL26" s="393" t="s">
        <v>30</v>
      </c>
      <c r="AM26" s="388" t="s">
        <v>40</v>
      </c>
      <c r="AN26" s="388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0"/>
      <c r="BD26" s="390"/>
      <c r="BE26" s="44"/>
      <c r="BF26" s="44"/>
      <c r="BG26" s="44"/>
      <c r="BH26" s="44"/>
      <c r="BI26" s="44"/>
      <c r="BJ26" s="44"/>
    </row>
    <row r="27" spans="4:64" s="47" customFormat="1" ht="17.25">
      <c r="D27" s="394"/>
      <c r="E27" s="170"/>
      <c r="F27" s="394"/>
      <c r="G27" s="394"/>
      <c r="H27" s="394"/>
      <c r="I27" s="395"/>
      <c r="J27" s="395"/>
      <c r="K27" s="395"/>
      <c r="L27" s="395"/>
      <c r="M27" s="396"/>
      <c r="N27" s="396"/>
      <c r="O27" s="394"/>
      <c r="P27" s="394"/>
      <c r="Q27" s="394"/>
      <c r="R27" s="394"/>
      <c r="S27" s="394"/>
      <c r="T27" s="394"/>
      <c r="U27" s="394"/>
      <c r="V27" s="394"/>
      <c r="W27" s="397"/>
      <c r="X27" s="395"/>
      <c r="Y27" s="395"/>
      <c r="Z27" s="395"/>
      <c r="AA27" s="394"/>
      <c r="AB27" s="397"/>
      <c r="AC27" s="395"/>
      <c r="AD27" s="395"/>
      <c r="AE27" s="395"/>
      <c r="AF27" s="397"/>
      <c r="AG27" s="395"/>
      <c r="AH27" s="395"/>
      <c r="AI27" s="395"/>
      <c r="AJ27" s="395"/>
      <c r="AK27" s="394"/>
      <c r="AL27" s="397"/>
      <c r="AM27" s="395"/>
      <c r="AN27" s="395"/>
      <c r="AO27" s="395"/>
      <c r="AP27" s="395"/>
      <c r="AQ27" s="395"/>
      <c r="AR27" s="398"/>
      <c r="AS27" s="394"/>
      <c r="AT27" s="394"/>
      <c r="AU27" s="395"/>
      <c r="AV27" s="395"/>
      <c r="AW27" s="395"/>
      <c r="AX27" s="395"/>
      <c r="AY27" s="395"/>
      <c r="AZ27" s="395"/>
      <c r="BA27" s="395"/>
      <c r="BB27" s="395"/>
      <c r="BC27" s="394"/>
      <c r="BD27" s="394"/>
      <c r="BE27" s="44"/>
      <c r="BF27" s="44"/>
      <c r="BG27" s="48"/>
      <c r="BL27" s="49"/>
    </row>
    <row r="28" spans="4:58" s="44" customFormat="1" ht="31.5" customHeight="1" thickBot="1">
      <c r="D28" s="734" t="s">
        <v>41</v>
      </c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W28" s="50"/>
      <c r="X28" s="735" t="s">
        <v>42</v>
      </c>
      <c r="Y28" s="735"/>
      <c r="Z28" s="735"/>
      <c r="AA28" s="735"/>
      <c r="AB28" s="735"/>
      <c r="AC28" s="735"/>
      <c r="AD28" s="735"/>
      <c r="AE28" s="735"/>
      <c r="AF28" s="735"/>
      <c r="AG28" s="735"/>
      <c r="AH28" s="735"/>
      <c r="AI28" s="735"/>
      <c r="AJ28" s="45"/>
      <c r="AK28" s="51"/>
      <c r="AL28" s="736" t="s">
        <v>222</v>
      </c>
      <c r="AM28" s="736"/>
      <c r="AN28" s="736"/>
      <c r="AO28" s="736"/>
      <c r="AP28" s="736"/>
      <c r="AQ28" s="736"/>
      <c r="AR28" s="736"/>
      <c r="AS28" s="736"/>
      <c r="AT28" s="736"/>
      <c r="AU28" s="736"/>
      <c r="AV28" s="736"/>
      <c r="AW28" s="736"/>
      <c r="AX28" s="736"/>
      <c r="AY28" s="736"/>
      <c r="AZ28" s="736"/>
      <c r="BA28" s="736"/>
      <c r="BB28" s="736"/>
      <c r="BC28" s="736"/>
      <c r="BD28" s="736"/>
      <c r="BE28" s="736"/>
      <c r="BF28" s="52"/>
    </row>
    <row r="29" spans="4:57" s="44" customFormat="1" ht="42" customHeight="1" thickBot="1">
      <c r="D29" s="399" t="s">
        <v>15</v>
      </c>
      <c r="E29" s="743" t="s">
        <v>43</v>
      </c>
      <c r="F29" s="744"/>
      <c r="G29" s="597" t="s">
        <v>94</v>
      </c>
      <c r="H29" s="598"/>
      <c r="I29" s="597" t="s">
        <v>44</v>
      </c>
      <c r="J29" s="598"/>
      <c r="K29" s="597" t="s">
        <v>45</v>
      </c>
      <c r="L29" s="599"/>
      <c r="M29" s="598"/>
      <c r="N29" s="600" t="s">
        <v>295</v>
      </c>
      <c r="O29" s="601"/>
      <c r="P29" s="608" t="s">
        <v>40</v>
      </c>
      <c r="Q29" s="609"/>
      <c r="R29" s="610" t="s">
        <v>46</v>
      </c>
      <c r="S29" s="611"/>
      <c r="T29" s="53"/>
      <c r="U29" s="53"/>
      <c r="V29" s="50"/>
      <c r="W29" s="50"/>
      <c r="X29" s="602" t="s">
        <v>47</v>
      </c>
      <c r="Y29" s="603"/>
      <c r="Z29" s="603"/>
      <c r="AA29" s="603"/>
      <c r="AB29" s="603"/>
      <c r="AC29" s="604"/>
      <c r="AD29" s="740" t="s">
        <v>48</v>
      </c>
      <c r="AE29" s="741"/>
      <c r="AF29" s="742"/>
      <c r="AG29" s="740" t="s">
        <v>49</v>
      </c>
      <c r="AH29" s="741"/>
      <c r="AI29" s="742"/>
      <c r="AJ29" s="54"/>
      <c r="AK29" s="54"/>
      <c r="AL29" s="737" t="s">
        <v>50</v>
      </c>
      <c r="AM29" s="738"/>
      <c r="AN29" s="738"/>
      <c r="AO29" s="738"/>
      <c r="AP29" s="738"/>
      <c r="AQ29" s="738"/>
      <c r="AR29" s="738"/>
      <c r="AS29" s="739"/>
      <c r="AT29" s="737" t="s">
        <v>51</v>
      </c>
      <c r="AU29" s="738"/>
      <c r="AV29" s="738"/>
      <c r="AW29" s="738"/>
      <c r="AX29" s="738"/>
      <c r="AY29" s="738"/>
      <c r="AZ29" s="738"/>
      <c r="BA29" s="738"/>
      <c r="BB29" s="739"/>
      <c r="BC29" s="737" t="s">
        <v>48</v>
      </c>
      <c r="BD29" s="738"/>
      <c r="BE29" s="739"/>
    </row>
    <row r="30" spans="4:57" s="44" customFormat="1" ht="28.5" customHeight="1" thickBot="1">
      <c r="D30" s="400" t="s">
        <v>28</v>
      </c>
      <c r="E30" s="474">
        <v>36</v>
      </c>
      <c r="F30" s="475"/>
      <c r="G30" s="474">
        <v>4</v>
      </c>
      <c r="H30" s="475"/>
      <c r="I30" s="474"/>
      <c r="J30" s="475"/>
      <c r="K30" s="474"/>
      <c r="L30" s="543"/>
      <c r="M30" s="475"/>
      <c r="N30" s="474"/>
      <c r="O30" s="475"/>
      <c r="P30" s="584">
        <v>12</v>
      </c>
      <c r="Q30" s="585"/>
      <c r="R30" s="474">
        <f>+SUM(E30:Q30)</f>
        <v>52</v>
      </c>
      <c r="S30" s="475"/>
      <c r="T30" s="50"/>
      <c r="U30" s="50"/>
      <c r="V30" s="50"/>
      <c r="W30" s="50"/>
      <c r="X30" s="605"/>
      <c r="Y30" s="606"/>
      <c r="Z30" s="606"/>
      <c r="AA30" s="606"/>
      <c r="AB30" s="606"/>
      <c r="AC30" s="607"/>
      <c r="AD30" s="476"/>
      <c r="AE30" s="477"/>
      <c r="AF30" s="478"/>
      <c r="AG30" s="476"/>
      <c r="AH30" s="477"/>
      <c r="AI30" s="478"/>
      <c r="AJ30" s="54"/>
      <c r="AK30" s="54"/>
      <c r="AL30" s="586" t="s">
        <v>45</v>
      </c>
      <c r="AM30" s="587"/>
      <c r="AN30" s="587"/>
      <c r="AO30" s="587"/>
      <c r="AP30" s="587"/>
      <c r="AQ30" s="587"/>
      <c r="AR30" s="587"/>
      <c r="AS30" s="588"/>
      <c r="AT30" s="586" t="s">
        <v>52</v>
      </c>
      <c r="AU30" s="587"/>
      <c r="AV30" s="587"/>
      <c r="AW30" s="587"/>
      <c r="AX30" s="587"/>
      <c r="AY30" s="587"/>
      <c r="AZ30" s="587"/>
      <c r="BA30" s="587"/>
      <c r="BB30" s="588"/>
      <c r="BC30" s="745">
        <v>6</v>
      </c>
      <c r="BD30" s="746"/>
      <c r="BE30" s="747"/>
    </row>
    <row r="31" spans="4:57" s="44" customFormat="1" ht="28.5" customHeight="1" thickBot="1">
      <c r="D31" s="400" t="s">
        <v>31</v>
      </c>
      <c r="E31" s="474">
        <v>36</v>
      </c>
      <c r="F31" s="475"/>
      <c r="G31" s="474">
        <v>4</v>
      </c>
      <c r="H31" s="475"/>
      <c r="I31" s="474"/>
      <c r="J31" s="475"/>
      <c r="K31" s="474"/>
      <c r="L31" s="543"/>
      <c r="M31" s="475"/>
      <c r="N31" s="474"/>
      <c r="O31" s="475"/>
      <c r="P31" s="584">
        <v>12</v>
      </c>
      <c r="Q31" s="585"/>
      <c r="R31" s="474">
        <f>+SUM(E31:Q31)</f>
        <v>52</v>
      </c>
      <c r="S31" s="475"/>
      <c r="T31" s="50"/>
      <c r="U31" s="50"/>
      <c r="V31" s="50"/>
      <c r="W31" s="50"/>
      <c r="X31" s="537" t="s">
        <v>53</v>
      </c>
      <c r="Y31" s="538"/>
      <c r="Z31" s="538"/>
      <c r="AA31" s="538"/>
      <c r="AB31" s="538"/>
      <c r="AC31" s="539"/>
      <c r="AD31" s="537">
        <v>6</v>
      </c>
      <c r="AE31" s="538"/>
      <c r="AF31" s="539"/>
      <c r="AG31" s="537">
        <v>5</v>
      </c>
      <c r="AH31" s="538"/>
      <c r="AI31" s="539"/>
      <c r="AJ31" s="54"/>
      <c r="AK31" s="54"/>
      <c r="AL31" s="589"/>
      <c r="AM31" s="590"/>
      <c r="AN31" s="590"/>
      <c r="AO31" s="590"/>
      <c r="AP31" s="590"/>
      <c r="AQ31" s="590"/>
      <c r="AR31" s="590"/>
      <c r="AS31" s="591"/>
      <c r="AT31" s="589"/>
      <c r="AU31" s="590"/>
      <c r="AV31" s="590"/>
      <c r="AW31" s="590"/>
      <c r="AX31" s="590"/>
      <c r="AY31" s="590"/>
      <c r="AZ31" s="590"/>
      <c r="BA31" s="590"/>
      <c r="BB31" s="591"/>
      <c r="BC31" s="748"/>
      <c r="BD31" s="749"/>
      <c r="BE31" s="750"/>
    </row>
    <row r="32" spans="4:57" s="44" customFormat="1" ht="27.75" customHeight="1" thickBot="1">
      <c r="D32" s="400" t="s">
        <v>32</v>
      </c>
      <c r="E32" s="474">
        <f>18+9</f>
        <v>27</v>
      </c>
      <c r="F32" s="475"/>
      <c r="G32" s="474">
        <v>3</v>
      </c>
      <c r="H32" s="475"/>
      <c r="I32" s="474">
        <v>5</v>
      </c>
      <c r="J32" s="475"/>
      <c r="K32" s="474">
        <v>4</v>
      </c>
      <c r="L32" s="543"/>
      <c r="M32" s="475"/>
      <c r="N32" s="474">
        <v>2</v>
      </c>
      <c r="O32" s="475"/>
      <c r="P32" s="584">
        <v>2</v>
      </c>
      <c r="Q32" s="585"/>
      <c r="R32" s="474">
        <f>+SUM(E32:Q32)</f>
        <v>43</v>
      </c>
      <c r="S32" s="475"/>
      <c r="T32" s="50"/>
      <c r="U32" s="50"/>
      <c r="V32" s="50"/>
      <c r="W32" s="50"/>
      <c r="X32" s="605"/>
      <c r="Y32" s="606"/>
      <c r="Z32" s="606"/>
      <c r="AA32" s="606"/>
      <c r="AB32" s="606"/>
      <c r="AC32" s="607"/>
      <c r="AD32" s="476"/>
      <c r="AE32" s="477"/>
      <c r="AF32" s="478"/>
      <c r="AG32" s="476"/>
      <c r="AH32" s="477"/>
      <c r="AI32" s="478"/>
      <c r="AJ32" s="54"/>
      <c r="AK32" s="54"/>
      <c r="AL32" s="592"/>
      <c r="AM32" s="593"/>
      <c r="AN32" s="593"/>
      <c r="AO32" s="593"/>
      <c r="AP32" s="593"/>
      <c r="AQ32" s="593"/>
      <c r="AR32" s="593"/>
      <c r="AS32" s="594"/>
      <c r="AT32" s="592"/>
      <c r="AU32" s="593"/>
      <c r="AV32" s="593"/>
      <c r="AW32" s="593"/>
      <c r="AX32" s="593"/>
      <c r="AY32" s="593"/>
      <c r="AZ32" s="593"/>
      <c r="BA32" s="593"/>
      <c r="BB32" s="594"/>
      <c r="BC32" s="751"/>
      <c r="BD32" s="752"/>
      <c r="BE32" s="753"/>
    </row>
    <row r="33" spans="4:57" s="44" customFormat="1" ht="17.25">
      <c r="D33" s="286"/>
      <c r="E33" s="596"/>
      <c r="F33" s="596"/>
      <c r="G33" s="596"/>
      <c r="H33" s="596"/>
      <c r="I33" s="596"/>
      <c r="J33" s="596"/>
      <c r="K33" s="596"/>
      <c r="L33" s="596"/>
      <c r="M33" s="596"/>
      <c r="N33" s="596"/>
      <c r="O33" s="596"/>
      <c r="P33" s="595"/>
      <c r="Q33" s="595"/>
      <c r="R33" s="596"/>
      <c r="S33" s="596"/>
      <c r="T33" s="45"/>
      <c r="U33" s="55"/>
      <c r="V33" s="45"/>
      <c r="W33" s="45"/>
      <c r="X33" s="45"/>
      <c r="Y33" s="45"/>
      <c r="AA33" s="55"/>
      <c r="AB33" s="45"/>
      <c r="AC33" s="45"/>
      <c r="AD33" s="45"/>
      <c r="AE33" s="45"/>
      <c r="AF33" s="45"/>
      <c r="AG33" s="56"/>
      <c r="AL33" s="57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57"/>
      <c r="BE33" s="57"/>
    </row>
    <row r="34" spans="2:62" s="59" customFormat="1" ht="22.5" customHeight="1" thickBot="1">
      <c r="B34" s="60"/>
      <c r="C34" s="60"/>
      <c r="D34" s="569" t="s">
        <v>54</v>
      </c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K34" s="569"/>
      <c r="AL34" s="569"/>
      <c r="AM34" s="569"/>
      <c r="AN34" s="569"/>
      <c r="AO34" s="569"/>
      <c r="AP34" s="569"/>
      <c r="AQ34" s="569"/>
      <c r="AR34" s="569"/>
      <c r="AS34" s="569"/>
      <c r="AT34" s="569"/>
      <c r="AU34" s="569"/>
      <c r="AV34" s="569"/>
      <c r="AW34" s="569"/>
      <c r="AX34" s="569"/>
      <c r="AY34" s="569"/>
      <c r="AZ34" s="569"/>
      <c r="BA34" s="569"/>
      <c r="BB34" s="569"/>
      <c r="BC34" s="505"/>
      <c r="BD34" s="505"/>
      <c r="BE34" s="505"/>
      <c r="BF34" s="505"/>
      <c r="BG34" s="60"/>
      <c r="BH34" s="60"/>
      <c r="BI34" s="60"/>
      <c r="BJ34" s="60"/>
    </row>
    <row r="35" spans="1:62" s="59" customFormat="1" ht="36.75" customHeight="1">
      <c r="A35" s="61"/>
      <c r="B35" s="61"/>
      <c r="C35" s="61"/>
      <c r="D35" s="561" t="s">
        <v>55</v>
      </c>
      <c r="E35" s="562"/>
      <c r="F35" s="563"/>
      <c r="G35" s="519" t="s">
        <v>117</v>
      </c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1"/>
      <c r="U35" s="575" t="s">
        <v>102</v>
      </c>
      <c r="V35" s="576"/>
      <c r="W35" s="576"/>
      <c r="X35" s="576"/>
      <c r="Y35" s="576"/>
      <c r="Z35" s="576"/>
      <c r="AA35" s="576"/>
      <c r="AB35" s="577"/>
      <c r="AC35" s="511" t="s">
        <v>56</v>
      </c>
      <c r="AD35" s="512"/>
      <c r="AE35" s="578" t="s">
        <v>57</v>
      </c>
      <c r="AF35" s="579"/>
      <c r="AG35" s="579"/>
      <c r="AH35" s="579"/>
      <c r="AI35" s="579"/>
      <c r="AJ35" s="579"/>
      <c r="AK35" s="579"/>
      <c r="AL35" s="579"/>
      <c r="AM35" s="579"/>
      <c r="AN35" s="579"/>
      <c r="AO35" s="579"/>
      <c r="AP35" s="580"/>
      <c r="AQ35" s="423" t="s">
        <v>103</v>
      </c>
      <c r="AR35" s="424"/>
      <c r="AS35" s="424"/>
      <c r="AT35" s="424"/>
      <c r="AU35" s="424"/>
      <c r="AV35" s="424"/>
      <c r="AW35" s="424"/>
      <c r="AX35" s="424"/>
      <c r="AY35" s="424"/>
      <c r="AZ35" s="424"/>
      <c r="BA35" s="424"/>
      <c r="BB35" s="425"/>
      <c r="BC35" s="276"/>
      <c r="BD35" s="276"/>
      <c r="BE35" s="276"/>
      <c r="BF35" s="276"/>
      <c r="BG35" s="62"/>
      <c r="BH35" s="62"/>
      <c r="BI35" s="62"/>
      <c r="BJ35" s="61"/>
    </row>
    <row r="36" spans="1:62" s="59" customFormat="1" ht="22.5" customHeight="1" thickBot="1">
      <c r="A36" s="61"/>
      <c r="B36" s="61"/>
      <c r="C36" s="61"/>
      <c r="D36" s="460"/>
      <c r="E36" s="564"/>
      <c r="F36" s="461"/>
      <c r="G36" s="522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4"/>
      <c r="U36" s="483" t="s">
        <v>59</v>
      </c>
      <c r="V36" s="484"/>
      <c r="W36" s="483" t="s">
        <v>60</v>
      </c>
      <c r="X36" s="484"/>
      <c r="Y36" s="507" t="s">
        <v>104</v>
      </c>
      <c r="Z36" s="508"/>
      <c r="AA36" s="507" t="s">
        <v>105</v>
      </c>
      <c r="AB36" s="508"/>
      <c r="AC36" s="513"/>
      <c r="AD36" s="514"/>
      <c r="AE36" s="530" t="s">
        <v>61</v>
      </c>
      <c r="AF36" s="484"/>
      <c r="AG36" s="457" t="s">
        <v>62</v>
      </c>
      <c r="AH36" s="458"/>
      <c r="AI36" s="458"/>
      <c r="AJ36" s="458"/>
      <c r="AK36" s="458"/>
      <c r="AL36" s="458"/>
      <c r="AM36" s="458"/>
      <c r="AN36" s="459"/>
      <c r="AO36" s="613" t="s">
        <v>58</v>
      </c>
      <c r="AP36" s="614"/>
      <c r="AQ36" s="426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8"/>
      <c r="BC36" s="276"/>
      <c r="BD36" s="276"/>
      <c r="BE36" s="276"/>
      <c r="BF36" s="276"/>
      <c r="BG36" s="63"/>
      <c r="BH36" s="63"/>
      <c r="BI36" s="63"/>
      <c r="BJ36" s="61"/>
    </row>
    <row r="37" spans="1:62" s="59" customFormat="1" ht="19.5" customHeight="1" thickBot="1">
      <c r="A37" s="61"/>
      <c r="B37" s="61"/>
      <c r="C37" s="61"/>
      <c r="D37" s="460"/>
      <c r="E37" s="564"/>
      <c r="F37" s="461"/>
      <c r="G37" s="522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4"/>
      <c r="U37" s="483"/>
      <c r="V37" s="484"/>
      <c r="W37" s="483"/>
      <c r="X37" s="484"/>
      <c r="Y37" s="507"/>
      <c r="Z37" s="508"/>
      <c r="AA37" s="507"/>
      <c r="AB37" s="508"/>
      <c r="AC37" s="513"/>
      <c r="AD37" s="514"/>
      <c r="AE37" s="531"/>
      <c r="AF37" s="484"/>
      <c r="AG37" s="460" t="s">
        <v>63</v>
      </c>
      <c r="AH37" s="461"/>
      <c r="AI37" s="581" t="s">
        <v>64</v>
      </c>
      <c r="AJ37" s="582"/>
      <c r="AK37" s="582"/>
      <c r="AL37" s="582"/>
      <c r="AM37" s="582"/>
      <c r="AN37" s="583"/>
      <c r="AO37" s="613"/>
      <c r="AP37" s="614"/>
      <c r="AQ37" s="429" t="s">
        <v>65</v>
      </c>
      <c r="AR37" s="571"/>
      <c r="AS37" s="571"/>
      <c r="AT37" s="572"/>
      <c r="AU37" s="429" t="s">
        <v>66</v>
      </c>
      <c r="AV37" s="571"/>
      <c r="AW37" s="571"/>
      <c r="AX37" s="572"/>
      <c r="AY37" s="429" t="s">
        <v>67</v>
      </c>
      <c r="AZ37" s="571"/>
      <c r="BA37" s="571"/>
      <c r="BB37" s="572"/>
      <c r="BC37" s="505"/>
      <c r="BD37" s="505"/>
      <c r="BE37" s="505"/>
      <c r="BF37" s="505"/>
      <c r="BG37" s="58"/>
      <c r="BH37" s="58"/>
      <c r="BI37" s="58"/>
      <c r="BJ37" s="61"/>
    </row>
    <row r="38" spans="1:62" s="59" customFormat="1" ht="24" customHeight="1" thickBot="1">
      <c r="A38" s="61"/>
      <c r="B38" s="61"/>
      <c r="C38" s="61"/>
      <c r="D38" s="460"/>
      <c r="E38" s="564"/>
      <c r="F38" s="461"/>
      <c r="G38" s="522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4"/>
      <c r="U38" s="483"/>
      <c r="V38" s="484"/>
      <c r="W38" s="483"/>
      <c r="X38" s="484"/>
      <c r="Y38" s="507"/>
      <c r="Z38" s="508"/>
      <c r="AA38" s="507"/>
      <c r="AB38" s="508"/>
      <c r="AC38" s="513"/>
      <c r="AD38" s="514"/>
      <c r="AE38" s="531"/>
      <c r="AF38" s="484"/>
      <c r="AG38" s="460"/>
      <c r="AH38" s="461"/>
      <c r="AI38" s="483" t="s">
        <v>68</v>
      </c>
      <c r="AJ38" s="484"/>
      <c r="AK38" s="483" t="s">
        <v>69</v>
      </c>
      <c r="AL38" s="484"/>
      <c r="AM38" s="507" t="s">
        <v>101</v>
      </c>
      <c r="AN38" s="484"/>
      <c r="AO38" s="613"/>
      <c r="AP38" s="614"/>
      <c r="AQ38" s="429" t="s">
        <v>70</v>
      </c>
      <c r="AR38" s="430"/>
      <c r="AS38" s="430"/>
      <c r="AT38" s="430"/>
      <c r="AU38" s="430"/>
      <c r="AV38" s="430"/>
      <c r="AW38" s="430"/>
      <c r="AX38" s="430"/>
      <c r="AY38" s="430"/>
      <c r="AZ38" s="430"/>
      <c r="BA38" s="430"/>
      <c r="BB38" s="431"/>
      <c r="BC38" s="277"/>
      <c r="BD38" s="277"/>
      <c r="BE38" s="277"/>
      <c r="BF38" s="277"/>
      <c r="BG38" s="58"/>
      <c r="BH38" s="58"/>
      <c r="BI38" s="58"/>
      <c r="BJ38" s="61"/>
    </row>
    <row r="39" spans="1:62" s="59" customFormat="1" ht="24" customHeight="1" thickBot="1">
      <c r="A39" s="61"/>
      <c r="B39" s="61"/>
      <c r="C39" s="61"/>
      <c r="D39" s="460"/>
      <c r="E39" s="564"/>
      <c r="F39" s="461"/>
      <c r="G39" s="522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4"/>
      <c r="U39" s="483"/>
      <c r="V39" s="484"/>
      <c r="W39" s="483"/>
      <c r="X39" s="484"/>
      <c r="Y39" s="507"/>
      <c r="Z39" s="508"/>
      <c r="AA39" s="507"/>
      <c r="AB39" s="508"/>
      <c r="AC39" s="513"/>
      <c r="AD39" s="514"/>
      <c r="AE39" s="531"/>
      <c r="AF39" s="484"/>
      <c r="AG39" s="460"/>
      <c r="AH39" s="461"/>
      <c r="AI39" s="483"/>
      <c r="AJ39" s="484"/>
      <c r="AK39" s="483"/>
      <c r="AL39" s="484"/>
      <c r="AM39" s="483"/>
      <c r="AN39" s="484"/>
      <c r="AO39" s="613"/>
      <c r="AP39" s="614"/>
      <c r="AQ39" s="517">
        <v>1</v>
      </c>
      <c r="AR39" s="518"/>
      <c r="AS39" s="528">
        <v>2</v>
      </c>
      <c r="AT39" s="518"/>
      <c r="AU39" s="517">
        <v>3</v>
      </c>
      <c r="AV39" s="518"/>
      <c r="AW39" s="528">
        <v>4</v>
      </c>
      <c r="AX39" s="518"/>
      <c r="AY39" s="517">
        <v>5</v>
      </c>
      <c r="AZ39" s="518"/>
      <c r="BA39" s="528">
        <v>6</v>
      </c>
      <c r="BB39" s="529"/>
      <c r="BC39" s="573"/>
      <c r="BD39" s="573"/>
      <c r="BE39" s="573"/>
      <c r="BF39" s="573"/>
      <c r="BI39" s="58"/>
      <c r="BJ39" s="61"/>
    </row>
    <row r="40" spans="1:62" s="59" customFormat="1" ht="24" customHeight="1" thickBot="1">
      <c r="A40" s="61"/>
      <c r="B40" s="61"/>
      <c r="C40" s="61"/>
      <c r="D40" s="460"/>
      <c r="E40" s="564"/>
      <c r="F40" s="461"/>
      <c r="G40" s="522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4"/>
      <c r="U40" s="483"/>
      <c r="V40" s="484"/>
      <c r="W40" s="483"/>
      <c r="X40" s="484"/>
      <c r="Y40" s="507"/>
      <c r="Z40" s="508"/>
      <c r="AA40" s="507"/>
      <c r="AB40" s="508"/>
      <c r="AC40" s="513"/>
      <c r="AD40" s="514"/>
      <c r="AE40" s="531"/>
      <c r="AF40" s="484"/>
      <c r="AG40" s="460"/>
      <c r="AH40" s="461"/>
      <c r="AI40" s="483"/>
      <c r="AJ40" s="484"/>
      <c r="AK40" s="483"/>
      <c r="AL40" s="484"/>
      <c r="AM40" s="483"/>
      <c r="AN40" s="484"/>
      <c r="AO40" s="613"/>
      <c r="AP40" s="614"/>
      <c r="AQ40" s="429" t="s">
        <v>71</v>
      </c>
      <c r="AR40" s="432"/>
      <c r="AS40" s="432"/>
      <c r="AT40" s="432"/>
      <c r="AU40" s="432"/>
      <c r="AV40" s="432"/>
      <c r="AW40" s="432"/>
      <c r="AX40" s="432"/>
      <c r="AY40" s="432"/>
      <c r="AZ40" s="432"/>
      <c r="BA40" s="432"/>
      <c r="BB40" s="433"/>
      <c r="BC40" s="274"/>
      <c r="BD40" s="274"/>
      <c r="BE40" s="274"/>
      <c r="BF40" s="274"/>
      <c r="BI40" s="58"/>
      <c r="BJ40" s="61"/>
    </row>
    <row r="41" spans="1:62" s="59" customFormat="1" ht="32.25" customHeight="1" thickBot="1">
      <c r="A41" s="61"/>
      <c r="B41" s="61"/>
      <c r="C41" s="61"/>
      <c r="D41" s="462"/>
      <c r="E41" s="565"/>
      <c r="F41" s="463"/>
      <c r="G41" s="525"/>
      <c r="H41" s="526"/>
      <c r="I41" s="526"/>
      <c r="J41" s="526"/>
      <c r="K41" s="526"/>
      <c r="L41" s="526"/>
      <c r="M41" s="526"/>
      <c r="N41" s="526"/>
      <c r="O41" s="526"/>
      <c r="P41" s="526"/>
      <c r="Q41" s="526"/>
      <c r="R41" s="526"/>
      <c r="S41" s="526"/>
      <c r="T41" s="527"/>
      <c r="U41" s="485"/>
      <c r="V41" s="486"/>
      <c r="W41" s="485"/>
      <c r="X41" s="486"/>
      <c r="Y41" s="509"/>
      <c r="Z41" s="510"/>
      <c r="AA41" s="509"/>
      <c r="AB41" s="510"/>
      <c r="AC41" s="515"/>
      <c r="AD41" s="516"/>
      <c r="AE41" s="532"/>
      <c r="AF41" s="486"/>
      <c r="AG41" s="462"/>
      <c r="AH41" s="463"/>
      <c r="AI41" s="485"/>
      <c r="AJ41" s="486"/>
      <c r="AK41" s="485"/>
      <c r="AL41" s="486"/>
      <c r="AM41" s="485"/>
      <c r="AN41" s="486"/>
      <c r="AO41" s="615"/>
      <c r="AP41" s="616"/>
      <c r="AQ41" s="570">
        <v>18</v>
      </c>
      <c r="AR41" s="506"/>
      <c r="AS41" s="505">
        <v>18</v>
      </c>
      <c r="AT41" s="506"/>
      <c r="AU41" s="570">
        <v>18</v>
      </c>
      <c r="AV41" s="506"/>
      <c r="AW41" s="505">
        <v>18</v>
      </c>
      <c r="AX41" s="506"/>
      <c r="AY41" s="570">
        <v>18</v>
      </c>
      <c r="AZ41" s="506"/>
      <c r="BA41" s="505">
        <v>9</v>
      </c>
      <c r="BB41" s="574"/>
      <c r="BC41" s="505"/>
      <c r="BD41" s="505"/>
      <c r="BE41" s="505"/>
      <c r="BF41" s="505"/>
      <c r="BI41" s="58"/>
      <c r="BJ41" s="61"/>
    </row>
    <row r="42" spans="4:58" s="109" customFormat="1" ht="15.75" customHeight="1" thickBot="1">
      <c r="D42" s="496">
        <v>1</v>
      </c>
      <c r="E42" s="497"/>
      <c r="F42" s="498"/>
      <c r="G42" s="566">
        <v>2</v>
      </c>
      <c r="H42" s="567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567"/>
      <c r="T42" s="568"/>
      <c r="U42" s="479">
        <v>3</v>
      </c>
      <c r="V42" s="480"/>
      <c r="W42" s="479">
        <v>4</v>
      </c>
      <c r="X42" s="480"/>
      <c r="Y42" s="479">
        <v>5</v>
      </c>
      <c r="Z42" s="480"/>
      <c r="AA42" s="479">
        <v>6</v>
      </c>
      <c r="AB42" s="480"/>
      <c r="AC42" s="479">
        <v>7</v>
      </c>
      <c r="AD42" s="480"/>
      <c r="AE42" s="479">
        <v>8</v>
      </c>
      <c r="AF42" s="480"/>
      <c r="AG42" s="479">
        <v>9</v>
      </c>
      <c r="AH42" s="480"/>
      <c r="AI42" s="479">
        <v>10</v>
      </c>
      <c r="AJ42" s="480"/>
      <c r="AK42" s="479">
        <v>11</v>
      </c>
      <c r="AL42" s="480"/>
      <c r="AM42" s="479">
        <v>12</v>
      </c>
      <c r="AN42" s="480"/>
      <c r="AO42" s="479">
        <v>13</v>
      </c>
      <c r="AP42" s="480"/>
      <c r="AQ42" s="479">
        <v>11</v>
      </c>
      <c r="AR42" s="480"/>
      <c r="AS42" s="479">
        <v>12</v>
      </c>
      <c r="AT42" s="480"/>
      <c r="AU42" s="479">
        <v>13</v>
      </c>
      <c r="AV42" s="480"/>
      <c r="AW42" s="479">
        <v>14</v>
      </c>
      <c r="AX42" s="480"/>
      <c r="AY42" s="479">
        <v>15</v>
      </c>
      <c r="AZ42" s="480"/>
      <c r="BA42" s="479">
        <v>16</v>
      </c>
      <c r="BB42" s="480"/>
      <c r="BC42" s="612"/>
      <c r="BD42" s="612"/>
      <c r="BE42" s="612"/>
      <c r="BF42" s="612"/>
    </row>
    <row r="43" spans="4:62" s="64" customFormat="1" ht="25.5" customHeight="1" thickBot="1">
      <c r="D43" s="434" t="s">
        <v>108</v>
      </c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435"/>
      <c r="AU43" s="435"/>
      <c r="AV43" s="435"/>
      <c r="AW43" s="435"/>
      <c r="AX43" s="435"/>
      <c r="AY43" s="435"/>
      <c r="AZ43" s="435"/>
      <c r="BA43" s="435"/>
      <c r="BB43" s="436"/>
      <c r="BC43" s="278"/>
      <c r="BD43" s="278"/>
      <c r="BE43" s="278"/>
      <c r="BF43" s="278"/>
      <c r="BH43" s="65"/>
      <c r="BI43" s="65"/>
      <c r="BJ43" s="65"/>
    </row>
    <row r="44" spans="2:62" s="66" customFormat="1" ht="25.5" customHeight="1" thickBot="1">
      <c r="B44" s="67"/>
      <c r="D44" s="437" t="s">
        <v>95</v>
      </c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9"/>
      <c r="BC44" s="275"/>
      <c r="BD44" s="275"/>
      <c r="BE44" s="275"/>
      <c r="BF44" s="275"/>
      <c r="BH44" s="68"/>
      <c r="BI44" s="107"/>
      <c r="BJ44" s="107"/>
    </row>
    <row r="45" spans="3:79" s="69" customFormat="1" ht="51" customHeight="1">
      <c r="C45" s="116"/>
      <c r="D45" s="488" t="s">
        <v>72</v>
      </c>
      <c r="E45" s="489"/>
      <c r="F45" s="490"/>
      <c r="G45" s="491" t="s">
        <v>161</v>
      </c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3"/>
      <c r="U45" s="494"/>
      <c r="V45" s="495"/>
      <c r="W45" s="503">
        <v>2</v>
      </c>
      <c r="X45" s="504"/>
      <c r="Y45" s="494"/>
      <c r="Z45" s="495"/>
      <c r="AA45" s="503">
        <v>2</v>
      </c>
      <c r="AB45" s="504"/>
      <c r="AC45" s="503">
        <v>2</v>
      </c>
      <c r="AD45" s="623"/>
      <c r="AE45" s="503">
        <f aca="true" t="shared" si="1" ref="AE45:AE58">AC45*30</f>
        <v>60</v>
      </c>
      <c r="AF45" s="504"/>
      <c r="AG45" s="481">
        <f>AI45+AK45+AM45</f>
        <v>36</v>
      </c>
      <c r="AH45" s="482"/>
      <c r="AI45" s="503">
        <v>18</v>
      </c>
      <c r="AJ45" s="495"/>
      <c r="AK45" s="503">
        <v>18</v>
      </c>
      <c r="AL45" s="504"/>
      <c r="AM45" s="503"/>
      <c r="AN45" s="504"/>
      <c r="AO45" s="503">
        <f>AE45-AG45</f>
        <v>24</v>
      </c>
      <c r="AP45" s="504"/>
      <c r="AQ45" s="544"/>
      <c r="AR45" s="494"/>
      <c r="AS45" s="544">
        <f>AG45/18</f>
        <v>2</v>
      </c>
      <c r="AT45" s="494"/>
      <c r="AU45" s="481"/>
      <c r="AV45" s="494"/>
      <c r="AW45" s="544"/>
      <c r="AX45" s="494"/>
      <c r="AY45" s="481"/>
      <c r="AZ45" s="494"/>
      <c r="BA45" s="544"/>
      <c r="BB45" s="482"/>
      <c r="BC45" s="444"/>
      <c r="BD45" s="444"/>
      <c r="BE45" s="444"/>
      <c r="BF45" s="444"/>
      <c r="BH45" s="117"/>
      <c r="BI45" s="118"/>
      <c r="BJ45" s="118"/>
      <c r="BL45" s="559"/>
      <c r="BM45" s="559"/>
      <c r="BN45" s="559"/>
      <c r="BO45" s="559"/>
      <c r="BP45" s="559"/>
      <c r="BQ45" s="559"/>
      <c r="BR45" s="559"/>
      <c r="BS45" s="559"/>
      <c r="BT45" s="559"/>
      <c r="BU45" s="559"/>
      <c r="BV45" s="559"/>
      <c r="BW45" s="559"/>
      <c r="BX45" s="559"/>
      <c r="BY45" s="559"/>
      <c r="BZ45" s="559"/>
      <c r="CA45" s="559"/>
    </row>
    <row r="46" spans="3:79" s="69" customFormat="1" ht="36" customHeight="1">
      <c r="C46" s="119"/>
      <c r="D46" s="405" t="s">
        <v>73</v>
      </c>
      <c r="E46" s="406"/>
      <c r="F46" s="407"/>
      <c r="G46" s="624" t="s">
        <v>162</v>
      </c>
      <c r="H46" s="625"/>
      <c r="I46" s="625"/>
      <c r="J46" s="625"/>
      <c r="K46" s="625"/>
      <c r="L46" s="625"/>
      <c r="M46" s="625"/>
      <c r="N46" s="625"/>
      <c r="O46" s="625"/>
      <c r="P46" s="625"/>
      <c r="Q46" s="625"/>
      <c r="R46" s="625"/>
      <c r="S46" s="625"/>
      <c r="T46" s="626"/>
      <c r="U46" s="412"/>
      <c r="V46" s="413"/>
      <c r="W46" s="419">
        <v>1</v>
      </c>
      <c r="X46" s="420"/>
      <c r="Y46" s="412"/>
      <c r="Z46" s="413"/>
      <c r="AA46" s="419">
        <v>1</v>
      </c>
      <c r="AB46" s="420"/>
      <c r="AC46" s="419">
        <v>2</v>
      </c>
      <c r="AD46" s="422"/>
      <c r="AE46" s="419">
        <f t="shared" si="1"/>
        <v>60</v>
      </c>
      <c r="AF46" s="420"/>
      <c r="AG46" s="411">
        <f>AI46+AK46+AM46</f>
        <v>36</v>
      </c>
      <c r="AH46" s="415"/>
      <c r="AI46" s="419">
        <v>18</v>
      </c>
      <c r="AJ46" s="413"/>
      <c r="AK46" s="419">
        <v>18</v>
      </c>
      <c r="AL46" s="420"/>
      <c r="AM46" s="419"/>
      <c r="AN46" s="420"/>
      <c r="AO46" s="419">
        <f>AE46-AG46</f>
        <v>24</v>
      </c>
      <c r="AP46" s="420"/>
      <c r="AQ46" s="414">
        <f>AG46/18</f>
        <v>2</v>
      </c>
      <c r="AR46" s="412"/>
      <c r="AS46" s="413"/>
      <c r="AT46" s="415"/>
      <c r="AU46" s="414"/>
      <c r="AV46" s="412"/>
      <c r="AW46" s="414"/>
      <c r="AX46" s="412"/>
      <c r="AY46" s="414"/>
      <c r="AZ46" s="412"/>
      <c r="BA46" s="414"/>
      <c r="BB46" s="415"/>
      <c r="BC46" s="444"/>
      <c r="BD46" s="444"/>
      <c r="BE46" s="444"/>
      <c r="BF46" s="444"/>
      <c r="BH46" s="70"/>
      <c r="BI46" s="70"/>
      <c r="BJ46" s="70"/>
      <c r="BL46" s="559"/>
      <c r="BM46" s="559"/>
      <c r="BN46" s="559"/>
      <c r="BO46" s="559"/>
      <c r="BP46" s="559"/>
      <c r="BQ46" s="559"/>
      <c r="BR46" s="559"/>
      <c r="BS46" s="559"/>
      <c r="BT46" s="559"/>
      <c r="BU46" s="559"/>
      <c r="BV46" s="559"/>
      <c r="BW46" s="559"/>
      <c r="BX46" s="559"/>
      <c r="BY46" s="559"/>
      <c r="BZ46" s="559"/>
      <c r="CA46" s="559"/>
    </row>
    <row r="47" spans="3:62" s="69" customFormat="1" ht="30" customHeight="1">
      <c r="C47" s="72"/>
      <c r="D47" s="405" t="s">
        <v>74</v>
      </c>
      <c r="E47" s="406"/>
      <c r="F47" s="407"/>
      <c r="G47" s="408" t="s">
        <v>164</v>
      </c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10"/>
      <c r="U47" s="412"/>
      <c r="V47" s="413"/>
      <c r="W47" s="411">
        <v>1</v>
      </c>
      <c r="X47" s="415"/>
      <c r="Y47" s="412"/>
      <c r="Z47" s="413"/>
      <c r="AA47" s="419"/>
      <c r="AB47" s="420"/>
      <c r="AC47" s="419">
        <v>2</v>
      </c>
      <c r="AD47" s="422"/>
      <c r="AE47" s="419">
        <f t="shared" si="1"/>
        <v>60</v>
      </c>
      <c r="AF47" s="420"/>
      <c r="AG47" s="411"/>
      <c r="AH47" s="415"/>
      <c r="AI47" s="419"/>
      <c r="AJ47" s="413"/>
      <c r="AK47" s="419"/>
      <c r="AL47" s="420"/>
      <c r="AM47" s="419"/>
      <c r="AN47" s="420"/>
      <c r="AO47" s="419"/>
      <c r="AP47" s="420"/>
      <c r="AQ47" s="414"/>
      <c r="AR47" s="412"/>
      <c r="AS47" s="414"/>
      <c r="AT47" s="412"/>
      <c r="AU47" s="411"/>
      <c r="AV47" s="412"/>
      <c r="AW47" s="414"/>
      <c r="AX47" s="412"/>
      <c r="AY47" s="411"/>
      <c r="AZ47" s="412"/>
      <c r="BA47" s="414"/>
      <c r="BB47" s="415"/>
      <c r="BC47" s="444"/>
      <c r="BD47" s="444"/>
      <c r="BE47" s="444"/>
      <c r="BF47" s="444"/>
      <c r="BH47" s="70"/>
      <c r="BI47" s="70"/>
      <c r="BJ47" s="70"/>
    </row>
    <row r="48" spans="4:62" s="69" customFormat="1" ht="30" customHeight="1">
      <c r="D48" s="405" t="s">
        <v>75</v>
      </c>
      <c r="E48" s="406"/>
      <c r="F48" s="407"/>
      <c r="G48" s="408" t="s">
        <v>165</v>
      </c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10"/>
      <c r="U48" s="412"/>
      <c r="V48" s="413"/>
      <c r="W48" s="411">
        <v>2</v>
      </c>
      <c r="X48" s="415"/>
      <c r="Y48" s="414"/>
      <c r="Z48" s="414"/>
      <c r="AA48" s="419"/>
      <c r="AB48" s="420"/>
      <c r="AC48" s="419">
        <v>2</v>
      </c>
      <c r="AD48" s="413"/>
      <c r="AE48" s="419">
        <f t="shared" si="1"/>
        <v>60</v>
      </c>
      <c r="AF48" s="420"/>
      <c r="AG48" s="411"/>
      <c r="AH48" s="415"/>
      <c r="AI48" s="419"/>
      <c r="AJ48" s="413"/>
      <c r="AK48" s="419"/>
      <c r="AL48" s="420"/>
      <c r="AM48" s="419"/>
      <c r="AN48" s="420"/>
      <c r="AO48" s="419"/>
      <c r="AP48" s="420"/>
      <c r="AQ48" s="414"/>
      <c r="AR48" s="412"/>
      <c r="AS48" s="413"/>
      <c r="AT48" s="415"/>
      <c r="AU48" s="411"/>
      <c r="AV48" s="412"/>
      <c r="AW48" s="413"/>
      <c r="AX48" s="414"/>
      <c r="AY48" s="411"/>
      <c r="AZ48" s="412"/>
      <c r="BA48" s="413"/>
      <c r="BB48" s="415"/>
      <c r="BC48" s="444"/>
      <c r="BD48" s="444"/>
      <c r="BE48" s="444"/>
      <c r="BF48" s="444"/>
      <c r="BH48" s="70"/>
      <c r="BI48" s="70"/>
      <c r="BJ48" s="70"/>
    </row>
    <row r="49" spans="4:62" s="69" customFormat="1" ht="27" customHeight="1">
      <c r="D49" s="405" t="s">
        <v>106</v>
      </c>
      <c r="E49" s="406"/>
      <c r="F49" s="407"/>
      <c r="G49" s="408" t="s">
        <v>166</v>
      </c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10"/>
      <c r="U49" s="412"/>
      <c r="V49" s="413"/>
      <c r="W49" s="411">
        <v>1</v>
      </c>
      <c r="X49" s="415"/>
      <c r="Y49" s="414"/>
      <c r="Z49" s="414"/>
      <c r="AA49" s="419"/>
      <c r="AB49" s="420"/>
      <c r="AC49" s="419">
        <v>2</v>
      </c>
      <c r="AD49" s="413"/>
      <c r="AE49" s="419">
        <f t="shared" si="1"/>
        <v>60</v>
      </c>
      <c r="AF49" s="420"/>
      <c r="AG49" s="411"/>
      <c r="AH49" s="415"/>
      <c r="AI49" s="419"/>
      <c r="AJ49" s="413"/>
      <c r="AK49" s="419"/>
      <c r="AL49" s="420"/>
      <c r="AM49" s="419"/>
      <c r="AN49" s="420"/>
      <c r="AO49" s="419"/>
      <c r="AP49" s="420"/>
      <c r="AQ49" s="414"/>
      <c r="AR49" s="412"/>
      <c r="AS49" s="413"/>
      <c r="AT49" s="415"/>
      <c r="AU49" s="411"/>
      <c r="AV49" s="412"/>
      <c r="AW49" s="413"/>
      <c r="AX49" s="414"/>
      <c r="AY49" s="411"/>
      <c r="AZ49" s="412"/>
      <c r="BA49" s="413"/>
      <c r="BB49" s="415"/>
      <c r="BC49" s="279"/>
      <c r="BD49" s="279"/>
      <c r="BE49" s="279"/>
      <c r="BF49" s="279"/>
      <c r="BH49" s="70"/>
      <c r="BI49" s="70"/>
      <c r="BJ49" s="70"/>
    </row>
    <row r="50" spans="4:62" s="69" customFormat="1" ht="32.25" customHeight="1">
      <c r="D50" s="405" t="s">
        <v>107</v>
      </c>
      <c r="E50" s="406"/>
      <c r="F50" s="407"/>
      <c r="G50" s="408" t="s">
        <v>167</v>
      </c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10"/>
      <c r="U50" s="412"/>
      <c r="V50" s="413"/>
      <c r="W50" s="411">
        <v>1</v>
      </c>
      <c r="X50" s="415"/>
      <c r="Y50" s="414"/>
      <c r="Z50" s="414"/>
      <c r="AA50" s="419"/>
      <c r="AB50" s="420"/>
      <c r="AC50" s="419">
        <v>3</v>
      </c>
      <c r="AD50" s="413"/>
      <c r="AE50" s="419">
        <f t="shared" si="1"/>
        <v>90</v>
      </c>
      <c r="AF50" s="420"/>
      <c r="AG50" s="411"/>
      <c r="AH50" s="415"/>
      <c r="AI50" s="419"/>
      <c r="AJ50" s="413"/>
      <c r="AK50" s="419"/>
      <c r="AL50" s="420"/>
      <c r="AM50" s="419"/>
      <c r="AN50" s="420"/>
      <c r="AO50" s="419"/>
      <c r="AP50" s="420"/>
      <c r="AQ50" s="414"/>
      <c r="AR50" s="412"/>
      <c r="AS50" s="413"/>
      <c r="AT50" s="415"/>
      <c r="AU50" s="411"/>
      <c r="AV50" s="412"/>
      <c r="AW50" s="413"/>
      <c r="AX50" s="414"/>
      <c r="AY50" s="411"/>
      <c r="AZ50" s="412"/>
      <c r="BA50" s="413"/>
      <c r="BB50" s="415"/>
      <c r="BC50" s="279"/>
      <c r="BD50" s="279"/>
      <c r="BE50" s="279"/>
      <c r="BF50" s="279"/>
      <c r="BH50" s="70"/>
      <c r="BI50" s="70"/>
      <c r="BJ50" s="70"/>
    </row>
    <row r="51" spans="4:62" s="69" customFormat="1" ht="33" customHeight="1">
      <c r="D51" s="405" t="s">
        <v>146</v>
      </c>
      <c r="E51" s="406"/>
      <c r="F51" s="407"/>
      <c r="G51" s="408" t="s">
        <v>118</v>
      </c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10"/>
      <c r="U51" s="412"/>
      <c r="V51" s="413"/>
      <c r="W51" s="411">
        <v>4.6</v>
      </c>
      <c r="X51" s="415"/>
      <c r="Y51" s="414"/>
      <c r="Z51" s="414"/>
      <c r="AA51" s="419">
        <v>3.5</v>
      </c>
      <c r="AB51" s="420"/>
      <c r="AC51" s="419">
        <v>6</v>
      </c>
      <c r="AD51" s="413"/>
      <c r="AE51" s="419">
        <f t="shared" si="1"/>
        <v>180</v>
      </c>
      <c r="AF51" s="420"/>
      <c r="AG51" s="411">
        <f>AI51+AK51+AM51</f>
        <v>144</v>
      </c>
      <c r="AH51" s="415"/>
      <c r="AI51" s="419"/>
      <c r="AJ51" s="413"/>
      <c r="AK51" s="419">
        <v>144</v>
      </c>
      <c r="AL51" s="420"/>
      <c r="AM51" s="419"/>
      <c r="AN51" s="420"/>
      <c r="AO51" s="419">
        <f>AE51-AG51</f>
        <v>36</v>
      </c>
      <c r="AP51" s="420"/>
      <c r="AQ51" s="414"/>
      <c r="AR51" s="412"/>
      <c r="AS51" s="413"/>
      <c r="AT51" s="415"/>
      <c r="AU51" s="411">
        <v>2</v>
      </c>
      <c r="AV51" s="412"/>
      <c r="AW51" s="413">
        <v>2</v>
      </c>
      <c r="AX51" s="414"/>
      <c r="AY51" s="411">
        <v>2</v>
      </c>
      <c r="AZ51" s="412"/>
      <c r="BA51" s="413">
        <v>4</v>
      </c>
      <c r="BB51" s="415"/>
      <c r="BC51" s="279"/>
      <c r="BD51" s="279"/>
      <c r="BE51" s="279"/>
      <c r="BF51" s="279"/>
      <c r="BH51" s="70"/>
      <c r="BI51" s="70"/>
      <c r="BJ51" s="70"/>
    </row>
    <row r="52" spans="4:62" s="69" customFormat="1" ht="36" customHeight="1">
      <c r="D52" s="405" t="s">
        <v>147</v>
      </c>
      <c r="E52" s="406"/>
      <c r="F52" s="407"/>
      <c r="G52" s="408" t="s">
        <v>169</v>
      </c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10"/>
      <c r="U52" s="412"/>
      <c r="V52" s="413"/>
      <c r="W52" s="411"/>
      <c r="X52" s="415"/>
      <c r="Y52" s="414"/>
      <c r="Z52" s="414"/>
      <c r="AA52" s="419"/>
      <c r="AB52" s="420"/>
      <c r="AC52" s="419">
        <v>6</v>
      </c>
      <c r="AD52" s="413"/>
      <c r="AE52" s="419">
        <f t="shared" si="1"/>
        <v>180</v>
      </c>
      <c r="AF52" s="420"/>
      <c r="AG52" s="411"/>
      <c r="AH52" s="415"/>
      <c r="AI52" s="419"/>
      <c r="AJ52" s="413"/>
      <c r="AK52" s="419"/>
      <c r="AL52" s="420"/>
      <c r="AM52" s="419"/>
      <c r="AN52" s="420"/>
      <c r="AO52" s="419"/>
      <c r="AP52" s="420"/>
      <c r="AQ52" s="414"/>
      <c r="AR52" s="412"/>
      <c r="AS52" s="413"/>
      <c r="AT52" s="415"/>
      <c r="AU52" s="411"/>
      <c r="AV52" s="412"/>
      <c r="AW52" s="413"/>
      <c r="AX52" s="414"/>
      <c r="AY52" s="411"/>
      <c r="AZ52" s="412"/>
      <c r="BA52" s="413"/>
      <c r="BB52" s="415"/>
      <c r="BC52" s="279"/>
      <c r="BD52" s="279"/>
      <c r="BE52" s="279"/>
      <c r="BF52" s="279"/>
      <c r="BH52" s="70"/>
      <c r="BI52" s="70"/>
      <c r="BJ52" s="70"/>
    </row>
    <row r="53" spans="4:62" s="69" customFormat="1" ht="47.25" customHeight="1">
      <c r="D53" s="405" t="s">
        <v>148</v>
      </c>
      <c r="E53" s="406"/>
      <c r="F53" s="407"/>
      <c r="G53" s="408" t="s">
        <v>168</v>
      </c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10"/>
      <c r="U53" s="499">
        <v>2</v>
      </c>
      <c r="V53" s="413"/>
      <c r="W53" s="541"/>
      <c r="X53" s="542"/>
      <c r="Y53" s="412"/>
      <c r="Z53" s="413"/>
      <c r="AA53" s="419">
        <v>2</v>
      </c>
      <c r="AB53" s="420"/>
      <c r="AC53" s="500">
        <v>6</v>
      </c>
      <c r="AD53" s="500"/>
      <c r="AE53" s="501">
        <f t="shared" si="1"/>
        <v>180</v>
      </c>
      <c r="AF53" s="502"/>
      <c r="AG53" s="541">
        <f>AI53+AK53+AM53</f>
        <v>90</v>
      </c>
      <c r="AH53" s="542"/>
      <c r="AI53" s="541">
        <v>36</v>
      </c>
      <c r="AJ53" s="500"/>
      <c r="AK53" s="541"/>
      <c r="AL53" s="542"/>
      <c r="AM53" s="541">
        <v>54</v>
      </c>
      <c r="AN53" s="542"/>
      <c r="AO53" s="541">
        <f>AE53-AG53</f>
        <v>90</v>
      </c>
      <c r="AP53" s="542"/>
      <c r="AQ53" s="412"/>
      <c r="AR53" s="422"/>
      <c r="AS53" s="422">
        <f>AG53/18</f>
        <v>5</v>
      </c>
      <c r="AT53" s="413"/>
      <c r="AU53" s="419"/>
      <c r="AV53" s="422"/>
      <c r="AW53" s="422"/>
      <c r="AX53" s="420"/>
      <c r="AY53" s="419"/>
      <c r="AZ53" s="422"/>
      <c r="BA53" s="422"/>
      <c r="BB53" s="420"/>
      <c r="BC53" s="444"/>
      <c r="BD53" s="444"/>
      <c r="BE53" s="444"/>
      <c r="BF53" s="444"/>
      <c r="BH53" s="70"/>
      <c r="BI53" s="70"/>
      <c r="BJ53" s="70"/>
    </row>
    <row r="54" spans="4:62" s="69" customFormat="1" ht="26.25" customHeight="1">
      <c r="D54" s="405" t="s">
        <v>149</v>
      </c>
      <c r="E54" s="406"/>
      <c r="F54" s="407"/>
      <c r="G54" s="709" t="s">
        <v>170</v>
      </c>
      <c r="H54" s="710"/>
      <c r="I54" s="710"/>
      <c r="J54" s="710"/>
      <c r="K54" s="710"/>
      <c r="L54" s="710"/>
      <c r="M54" s="710"/>
      <c r="N54" s="710"/>
      <c r="O54" s="710"/>
      <c r="P54" s="710"/>
      <c r="Q54" s="710"/>
      <c r="R54" s="710"/>
      <c r="S54" s="710"/>
      <c r="T54" s="711"/>
      <c r="U54" s="499"/>
      <c r="V54" s="413"/>
      <c r="W54" s="411">
        <v>2</v>
      </c>
      <c r="X54" s="415"/>
      <c r="Y54" s="412"/>
      <c r="Z54" s="413"/>
      <c r="AA54" s="419"/>
      <c r="AB54" s="420"/>
      <c r="AC54" s="411">
        <v>4</v>
      </c>
      <c r="AD54" s="412"/>
      <c r="AE54" s="411">
        <f t="shared" si="1"/>
        <v>120</v>
      </c>
      <c r="AF54" s="412"/>
      <c r="AG54" s="411"/>
      <c r="AH54" s="415"/>
      <c r="AI54" s="411"/>
      <c r="AJ54" s="414"/>
      <c r="AK54" s="411"/>
      <c r="AL54" s="415"/>
      <c r="AM54" s="411"/>
      <c r="AN54" s="415"/>
      <c r="AO54" s="411"/>
      <c r="AP54" s="415"/>
      <c r="AQ54" s="412"/>
      <c r="AR54" s="422"/>
      <c r="AS54" s="422"/>
      <c r="AT54" s="413"/>
      <c r="AU54" s="419"/>
      <c r="AV54" s="422"/>
      <c r="AW54" s="422"/>
      <c r="AX54" s="420"/>
      <c r="AY54" s="419"/>
      <c r="AZ54" s="422"/>
      <c r="BA54" s="422"/>
      <c r="BB54" s="420"/>
      <c r="BC54" s="444"/>
      <c r="BD54" s="444"/>
      <c r="BE54" s="444"/>
      <c r="BF54" s="444"/>
      <c r="BH54" s="70"/>
      <c r="BI54" s="70"/>
      <c r="BJ54" s="70"/>
    </row>
    <row r="55" spans="4:62" s="69" customFormat="1" ht="28.5" customHeight="1">
      <c r="D55" s="405" t="s">
        <v>171</v>
      </c>
      <c r="E55" s="406"/>
      <c r="F55" s="407"/>
      <c r="G55" s="408" t="s">
        <v>125</v>
      </c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10"/>
      <c r="U55" s="408"/>
      <c r="V55" s="410"/>
      <c r="W55" s="440">
        <v>2</v>
      </c>
      <c r="X55" s="413"/>
      <c r="Y55" s="440"/>
      <c r="Z55" s="413"/>
      <c r="AA55" s="440"/>
      <c r="AB55" s="413"/>
      <c r="AC55" s="440">
        <v>4</v>
      </c>
      <c r="AD55" s="413"/>
      <c r="AE55" s="440">
        <f t="shared" si="1"/>
        <v>120</v>
      </c>
      <c r="AF55" s="413"/>
      <c r="AG55" s="440"/>
      <c r="AH55" s="413"/>
      <c r="AI55" s="440"/>
      <c r="AJ55" s="413"/>
      <c r="AK55" s="440"/>
      <c r="AL55" s="413"/>
      <c r="AM55" s="440"/>
      <c r="AN55" s="413"/>
      <c r="AO55" s="440"/>
      <c r="AP55" s="420"/>
      <c r="AQ55" s="499"/>
      <c r="AR55" s="422"/>
      <c r="AS55" s="499"/>
      <c r="AT55" s="413"/>
      <c r="AU55" s="440"/>
      <c r="AV55" s="422"/>
      <c r="AW55" s="499"/>
      <c r="AX55" s="413"/>
      <c r="AY55" s="440"/>
      <c r="AZ55" s="422"/>
      <c r="BA55" s="499"/>
      <c r="BB55" s="420"/>
      <c r="BC55" s="622"/>
      <c r="BD55" s="444"/>
      <c r="BE55" s="622"/>
      <c r="BF55" s="444"/>
      <c r="BH55" s="70"/>
      <c r="BI55" s="70"/>
      <c r="BJ55" s="70"/>
    </row>
    <row r="56" spans="4:62" s="69" customFormat="1" ht="30.75" customHeight="1">
      <c r="D56" s="405" t="s">
        <v>172</v>
      </c>
      <c r="E56" s="406"/>
      <c r="F56" s="407"/>
      <c r="G56" s="408" t="s">
        <v>173</v>
      </c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10"/>
      <c r="U56" s="454">
        <v>1.2</v>
      </c>
      <c r="V56" s="453"/>
      <c r="W56" s="454"/>
      <c r="X56" s="453"/>
      <c r="Y56" s="454">
        <v>1.2</v>
      </c>
      <c r="Z56" s="453"/>
      <c r="AA56" s="454">
        <v>1.2</v>
      </c>
      <c r="AB56" s="453"/>
      <c r="AC56" s="440">
        <v>17</v>
      </c>
      <c r="AD56" s="413"/>
      <c r="AE56" s="454">
        <f t="shared" si="1"/>
        <v>510</v>
      </c>
      <c r="AF56" s="453"/>
      <c r="AG56" s="454">
        <f>AI56+AK56+AM56</f>
        <v>234</v>
      </c>
      <c r="AH56" s="453"/>
      <c r="AI56" s="454">
        <v>108</v>
      </c>
      <c r="AJ56" s="453"/>
      <c r="AK56" s="454">
        <v>126</v>
      </c>
      <c r="AL56" s="453"/>
      <c r="AM56" s="454"/>
      <c r="AN56" s="453"/>
      <c r="AO56" s="454">
        <f>AE56-AG56</f>
        <v>276</v>
      </c>
      <c r="AP56" s="453"/>
      <c r="AQ56" s="452">
        <v>6</v>
      </c>
      <c r="AR56" s="455"/>
      <c r="AS56" s="452">
        <v>7</v>
      </c>
      <c r="AT56" s="453"/>
      <c r="AU56" s="454"/>
      <c r="AV56" s="455"/>
      <c r="AW56" s="452"/>
      <c r="AX56" s="453"/>
      <c r="AY56" s="454"/>
      <c r="AZ56" s="455"/>
      <c r="BA56" s="452"/>
      <c r="BB56" s="453"/>
      <c r="BC56" s="456"/>
      <c r="BD56" s="456"/>
      <c r="BE56" s="456"/>
      <c r="BF56" s="456"/>
      <c r="BH56" s="70"/>
      <c r="BI56" s="70"/>
      <c r="BJ56" s="70"/>
    </row>
    <row r="57" spans="4:62" s="69" customFormat="1" ht="21.75" customHeight="1">
      <c r="D57" s="405" t="s">
        <v>174</v>
      </c>
      <c r="E57" s="406"/>
      <c r="F57" s="407"/>
      <c r="G57" s="408" t="s">
        <v>175</v>
      </c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10"/>
      <c r="U57" s="454">
        <v>1.2</v>
      </c>
      <c r="V57" s="453"/>
      <c r="W57" s="454"/>
      <c r="X57" s="453"/>
      <c r="Y57" s="454">
        <v>1</v>
      </c>
      <c r="Z57" s="453"/>
      <c r="AA57" s="454">
        <v>1.2</v>
      </c>
      <c r="AB57" s="453"/>
      <c r="AC57" s="454">
        <v>12</v>
      </c>
      <c r="AD57" s="453"/>
      <c r="AE57" s="454">
        <f t="shared" si="1"/>
        <v>360</v>
      </c>
      <c r="AF57" s="453"/>
      <c r="AG57" s="454">
        <f>AI57+AK57+AM57</f>
        <v>180</v>
      </c>
      <c r="AH57" s="453"/>
      <c r="AI57" s="454">
        <v>72</v>
      </c>
      <c r="AJ57" s="453"/>
      <c r="AK57" s="454">
        <v>72</v>
      </c>
      <c r="AL57" s="453"/>
      <c r="AM57" s="454">
        <v>36</v>
      </c>
      <c r="AN57" s="453"/>
      <c r="AO57" s="454">
        <f>AE57-AG57</f>
        <v>180</v>
      </c>
      <c r="AP57" s="453"/>
      <c r="AQ57" s="452">
        <v>5</v>
      </c>
      <c r="AR57" s="455"/>
      <c r="AS57" s="452">
        <v>5</v>
      </c>
      <c r="AT57" s="453"/>
      <c r="AU57" s="454"/>
      <c r="AV57" s="455"/>
      <c r="AW57" s="452"/>
      <c r="AX57" s="453"/>
      <c r="AY57" s="454"/>
      <c r="AZ57" s="455"/>
      <c r="BA57" s="452"/>
      <c r="BB57" s="453"/>
      <c r="BC57" s="456"/>
      <c r="BD57" s="456"/>
      <c r="BE57" s="456"/>
      <c r="BF57" s="456"/>
      <c r="BH57" s="70"/>
      <c r="BI57" s="70"/>
      <c r="BJ57" s="70"/>
    </row>
    <row r="58" spans="4:62" s="69" customFormat="1" ht="21.75" customHeight="1" thickBot="1">
      <c r="D58" s="405" t="s">
        <v>176</v>
      </c>
      <c r="E58" s="406"/>
      <c r="F58" s="407"/>
      <c r="G58" s="408" t="s">
        <v>177</v>
      </c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  <c r="T58" s="410"/>
      <c r="U58" s="454"/>
      <c r="V58" s="453"/>
      <c r="W58" s="454">
        <v>2</v>
      </c>
      <c r="X58" s="453"/>
      <c r="Y58" s="454"/>
      <c r="Z58" s="453"/>
      <c r="AA58" s="454"/>
      <c r="AB58" s="453"/>
      <c r="AC58" s="454">
        <v>4</v>
      </c>
      <c r="AD58" s="453"/>
      <c r="AE58" s="454">
        <f t="shared" si="1"/>
        <v>120</v>
      </c>
      <c r="AF58" s="453"/>
      <c r="AG58" s="454"/>
      <c r="AH58" s="453"/>
      <c r="AI58" s="454"/>
      <c r="AJ58" s="453"/>
      <c r="AK58" s="454"/>
      <c r="AL58" s="453"/>
      <c r="AM58" s="454"/>
      <c r="AN58" s="453"/>
      <c r="AO58" s="454"/>
      <c r="AP58" s="453"/>
      <c r="AQ58" s="452"/>
      <c r="AR58" s="455"/>
      <c r="AS58" s="452"/>
      <c r="AT58" s="453"/>
      <c r="AU58" s="454"/>
      <c r="AV58" s="455"/>
      <c r="AW58" s="452"/>
      <c r="AX58" s="453"/>
      <c r="AY58" s="454"/>
      <c r="AZ58" s="455"/>
      <c r="BA58" s="452"/>
      <c r="BB58" s="453"/>
      <c r="BC58" s="456"/>
      <c r="BD58" s="456"/>
      <c r="BE58" s="456"/>
      <c r="BF58" s="456"/>
      <c r="BH58" s="70"/>
      <c r="BI58" s="70"/>
      <c r="BJ58" s="70"/>
    </row>
    <row r="59" spans="4:62" s="69" customFormat="1" ht="21.75" customHeight="1" thickBot="1">
      <c r="D59" s="487" t="s">
        <v>109</v>
      </c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48">
        <v>5</v>
      </c>
      <c r="V59" s="448"/>
      <c r="W59" s="448">
        <v>11</v>
      </c>
      <c r="X59" s="448"/>
      <c r="Y59" s="448">
        <v>3</v>
      </c>
      <c r="Z59" s="448"/>
      <c r="AA59" s="617">
        <v>9</v>
      </c>
      <c r="AB59" s="617"/>
      <c r="AC59" s="448">
        <f>SUM(AC45:AD58)</f>
        <v>72</v>
      </c>
      <c r="AD59" s="560"/>
      <c r="AE59" s="448">
        <f>SUM(AE45:AF58)</f>
        <v>2160</v>
      </c>
      <c r="AF59" s="448"/>
      <c r="AG59" s="448">
        <f>SUM(AG45:AH58)</f>
        <v>720</v>
      </c>
      <c r="AH59" s="448"/>
      <c r="AI59" s="448">
        <f>SUM(AI45:AJ58)</f>
        <v>252</v>
      </c>
      <c r="AJ59" s="448"/>
      <c r="AK59" s="448">
        <f>SUM(AK45:AL58)</f>
        <v>378</v>
      </c>
      <c r="AL59" s="448"/>
      <c r="AM59" s="448">
        <f>SUM(AM45:AN58)</f>
        <v>90</v>
      </c>
      <c r="AN59" s="448"/>
      <c r="AO59" s="448">
        <f aca="true" t="shared" si="2" ref="AO59:BA59">SUM(AO45:AP58)</f>
        <v>630</v>
      </c>
      <c r="AP59" s="448"/>
      <c r="AQ59" s="448">
        <f t="shared" si="2"/>
        <v>13</v>
      </c>
      <c r="AR59" s="449"/>
      <c r="AS59" s="447">
        <f t="shared" si="2"/>
        <v>19</v>
      </c>
      <c r="AT59" s="448"/>
      <c r="AU59" s="448">
        <f t="shared" si="2"/>
        <v>2</v>
      </c>
      <c r="AV59" s="449"/>
      <c r="AW59" s="447">
        <f t="shared" si="2"/>
        <v>2</v>
      </c>
      <c r="AX59" s="448"/>
      <c r="AY59" s="448">
        <f t="shared" si="2"/>
        <v>2</v>
      </c>
      <c r="AZ59" s="449"/>
      <c r="BA59" s="447">
        <f t="shared" si="2"/>
        <v>4</v>
      </c>
      <c r="BB59" s="448"/>
      <c r="BC59" s="618"/>
      <c r="BD59" s="618"/>
      <c r="BE59" s="618"/>
      <c r="BF59" s="618"/>
      <c r="BH59" s="108"/>
      <c r="BI59" s="70"/>
      <c r="BJ59" s="70"/>
    </row>
    <row r="60" spans="4:62" s="69" customFormat="1" ht="21.75" customHeight="1" thickBot="1">
      <c r="D60" s="437" t="s">
        <v>99</v>
      </c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9"/>
      <c r="BC60" s="275"/>
      <c r="BD60" s="275"/>
      <c r="BE60" s="275"/>
      <c r="BF60" s="275"/>
      <c r="BH60" s="108"/>
      <c r="BI60" s="70"/>
      <c r="BJ60" s="70"/>
    </row>
    <row r="61" spans="4:62" s="69" customFormat="1" ht="21.75" customHeight="1">
      <c r="D61" s="488" t="s">
        <v>78</v>
      </c>
      <c r="E61" s="489"/>
      <c r="F61" s="490"/>
      <c r="G61" s="548" t="s">
        <v>178</v>
      </c>
      <c r="H61" s="549"/>
      <c r="I61" s="549"/>
      <c r="J61" s="549"/>
      <c r="K61" s="549"/>
      <c r="L61" s="549"/>
      <c r="M61" s="549"/>
      <c r="N61" s="549"/>
      <c r="O61" s="549"/>
      <c r="P61" s="549"/>
      <c r="Q61" s="549"/>
      <c r="R61" s="549"/>
      <c r="S61" s="549"/>
      <c r="T61" s="550"/>
      <c r="U61" s="676">
        <v>3</v>
      </c>
      <c r="V61" s="621"/>
      <c r="W61" s="676"/>
      <c r="X61" s="621"/>
      <c r="Y61" s="676"/>
      <c r="Z61" s="621"/>
      <c r="AA61" s="676"/>
      <c r="AB61" s="621"/>
      <c r="AC61" s="676">
        <v>7</v>
      </c>
      <c r="AD61" s="621"/>
      <c r="AE61" s="676">
        <f>AC61*30</f>
        <v>210</v>
      </c>
      <c r="AF61" s="621"/>
      <c r="AG61" s="676"/>
      <c r="AH61" s="621"/>
      <c r="AI61" s="676"/>
      <c r="AJ61" s="621"/>
      <c r="AK61" s="676"/>
      <c r="AL61" s="621"/>
      <c r="AM61" s="676"/>
      <c r="AN61" s="621"/>
      <c r="AO61" s="676"/>
      <c r="AP61" s="621"/>
      <c r="AQ61" s="676"/>
      <c r="AR61" s="692"/>
      <c r="AS61" s="620"/>
      <c r="AT61" s="621"/>
      <c r="AU61" s="676"/>
      <c r="AV61" s="692"/>
      <c r="AW61" s="620"/>
      <c r="AX61" s="621"/>
      <c r="AY61" s="676"/>
      <c r="AZ61" s="692"/>
      <c r="BA61" s="620"/>
      <c r="BB61" s="621"/>
      <c r="BC61" s="619"/>
      <c r="BD61" s="619"/>
      <c r="BE61" s="619"/>
      <c r="BF61" s="619"/>
      <c r="BH61" s="108"/>
      <c r="BI61" s="70"/>
      <c r="BJ61" s="70"/>
    </row>
    <row r="62" spans="4:62" s="69" customFormat="1" ht="21.75" customHeight="1">
      <c r="D62" s="405" t="s">
        <v>179</v>
      </c>
      <c r="E62" s="406"/>
      <c r="F62" s="407"/>
      <c r="G62" s="408" t="s">
        <v>180</v>
      </c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10"/>
      <c r="U62" s="403"/>
      <c r="V62" s="402"/>
      <c r="W62" s="403">
        <v>1</v>
      </c>
      <c r="X62" s="402"/>
      <c r="Y62" s="403"/>
      <c r="Z62" s="402"/>
      <c r="AA62" s="403">
        <v>1</v>
      </c>
      <c r="AB62" s="402"/>
      <c r="AC62" s="403">
        <v>4</v>
      </c>
      <c r="AD62" s="402"/>
      <c r="AE62" s="403">
        <f>AC62*30</f>
        <v>120</v>
      </c>
      <c r="AF62" s="402"/>
      <c r="AG62" s="403">
        <f>AI62+AK62+AM62</f>
        <v>54</v>
      </c>
      <c r="AH62" s="402"/>
      <c r="AI62" s="403">
        <v>36</v>
      </c>
      <c r="AJ62" s="402"/>
      <c r="AK62" s="403"/>
      <c r="AL62" s="402"/>
      <c r="AM62" s="403">
        <v>18</v>
      </c>
      <c r="AN62" s="402"/>
      <c r="AO62" s="403">
        <f>AE62-AG62</f>
        <v>66</v>
      </c>
      <c r="AP62" s="402"/>
      <c r="AQ62" s="403">
        <f>AG62/18</f>
        <v>3</v>
      </c>
      <c r="AR62" s="404"/>
      <c r="AS62" s="401"/>
      <c r="AT62" s="402"/>
      <c r="AU62" s="403"/>
      <c r="AV62" s="404"/>
      <c r="AW62" s="401"/>
      <c r="AX62" s="402"/>
      <c r="AY62" s="403"/>
      <c r="AZ62" s="404"/>
      <c r="BA62" s="401"/>
      <c r="BB62" s="402"/>
      <c r="BC62" s="619"/>
      <c r="BD62" s="619"/>
      <c r="BE62" s="619"/>
      <c r="BF62" s="619"/>
      <c r="BH62" s="108"/>
      <c r="BI62" s="70"/>
      <c r="BJ62" s="70"/>
    </row>
    <row r="63" spans="4:62" s="69" customFormat="1" ht="21.75" customHeight="1">
      <c r="D63" s="405" t="s">
        <v>181</v>
      </c>
      <c r="E63" s="406"/>
      <c r="F63" s="407"/>
      <c r="G63" s="408" t="s">
        <v>182</v>
      </c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10"/>
      <c r="U63" s="403">
        <v>3</v>
      </c>
      <c r="V63" s="402"/>
      <c r="W63" s="403"/>
      <c r="X63" s="402"/>
      <c r="Y63" s="403"/>
      <c r="Z63" s="402"/>
      <c r="AA63" s="403"/>
      <c r="AB63" s="402"/>
      <c r="AC63" s="403">
        <v>7</v>
      </c>
      <c r="AD63" s="402"/>
      <c r="AE63" s="403">
        <f aca="true" t="shared" si="3" ref="AE63:AE73">AC63*30</f>
        <v>210</v>
      </c>
      <c r="AF63" s="402"/>
      <c r="AG63" s="403"/>
      <c r="AH63" s="402"/>
      <c r="AI63" s="403"/>
      <c r="AJ63" s="402"/>
      <c r="AK63" s="403"/>
      <c r="AL63" s="402"/>
      <c r="AM63" s="403"/>
      <c r="AN63" s="402"/>
      <c r="AO63" s="403"/>
      <c r="AP63" s="402"/>
      <c r="AQ63" s="403"/>
      <c r="AR63" s="404"/>
      <c r="AS63" s="401"/>
      <c r="AT63" s="402"/>
      <c r="AU63" s="403"/>
      <c r="AV63" s="404"/>
      <c r="AW63" s="401"/>
      <c r="AX63" s="402"/>
      <c r="AY63" s="403"/>
      <c r="AZ63" s="404"/>
      <c r="BA63" s="401"/>
      <c r="BB63" s="402"/>
      <c r="BC63" s="275"/>
      <c r="BD63" s="275"/>
      <c r="BE63" s="275"/>
      <c r="BF63" s="275"/>
      <c r="BH63" s="108"/>
      <c r="BI63" s="70"/>
      <c r="BJ63" s="70"/>
    </row>
    <row r="64" spans="4:62" s="69" customFormat="1" ht="21.75" customHeight="1">
      <c r="D64" s="405" t="s">
        <v>184</v>
      </c>
      <c r="E64" s="406"/>
      <c r="F64" s="407"/>
      <c r="G64" s="408" t="s">
        <v>183</v>
      </c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10"/>
      <c r="U64" s="403">
        <v>2</v>
      </c>
      <c r="V64" s="402"/>
      <c r="W64" s="403"/>
      <c r="X64" s="402"/>
      <c r="Y64" s="403">
        <v>2</v>
      </c>
      <c r="Z64" s="402"/>
      <c r="AA64" s="403">
        <v>2</v>
      </c>
      <c r="AB64" s="402"/>
      <c r="AC64" s="403">
        <v>7</v>
      </c>
      <c r="AD64" s="402"/>
      <c r="AE64" s="403">
        <f t="shared" si="3"/>
        <v>210</v>
      </c>
      <c r="AF64" s="402"/>
      <c r="AG64" s="403">
        <f>AI64+AK64+AM64</f>
        <v>90</v>
      </c>
      <c r="AH64" s="402"/>
      <c r="AI64" s="403">
        <v>54</v>
      </c>
      <c r="AJ64" s="402"/>
      <c r="AK64" s="403">
        <v>36</v>
      </c>
      <c r="AL64" s="402"/>
      <c r="AM64" s="403"/>
      <c r="AN64" s="402"/>
      <c r="AO64" s="403">
        <f>AE64-AG64</f>
        <v>120</v>
      </c>
      <c r="AP64" s="402"/>
      <c r="AQ64" s="403"/>
      <c r="AR64" s="404"/>
      <c r="AS64" s="401">
        <f>AG64/18</f>
        <v>5</v>
      </c>
      <c r="AT64" s="402"/>
      <c r="AU64" s="403"/>
      <c r="AV64" s="404"/>
      <c r="AW64" s="401"/>
      <c r="AX64" s="402"/>
      <c r="AY64" s="403"/>
      <c r="AZ64" s="404"/>
      <c r="BA64" s="401"/>
      <c r="BB64" s="402"/>
      <c r="BC64" s="275"/>
      <c r="BD64" s="275"/>
      <c r="BE64" s="275"/>
      <c r="BF64" s="275"/>
      <c r="BH64" s="108"/>
      <c r="BI64" s="70"/>
      <c r="BJ64" s="70"/>
    </row>
    <row r="65" spans="4:62" s="69" customFormat="1" ht="21.75" customHeight="1">
      <c r="D65" s="405" t="s">
        <v>186</v>
      </c>
      <c r="E65" s="406"/>
      <c r="F65" s="407"/>
      <c r="G65" s="408" t="s">
        <v>185</v>
      </c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10"/>
      <c r="U65" s="403">
        <v>4</v>
      </c>
      <c r="V65" s="402"/>
      <c r="W65" s="403"/>
      <c r="X65" s="402"/>
      <c r="Y65" s="403"/>
      <c r="Z65" s="402"/>
      <c r="AA65" s="403">
        <v>4</v>
      </c>
      <c r="AB65" s="402"/>
      <c r="AC65" s="403">
        <v>7</v>
      </c>
      <c r="AD65" s="402"/>
      <c r="AE65" s="403">
        <f t="shared" si="3"/>
        <v>210</v>
      </c>
      <c r="AF65" s="402"/>
      <c r="AG65" s="403">
        <f>AI65+AK65+AM65</f>
        <v>90</v>
      </c>
      <c r="AH65" s="402"/>
      <c r="AI65" s="403">
        <v>36</v>
      </c>
      <c r="AJ65" s="402"/>
      <c r="AK65" s="403">
        <v>36</v>
      </c>
      <c r="AL65" s="402"/>
      <c r="AM65" s="403">
        <v>18</v>
      </c>
      <c r="AN65" s="402"/>
      <c r="AO65" s="403">
        <f>AE65-AG65</f>
        <v>120</v>
      </c>
      <c r="AP65" s="402"/>
      <c r="AQ65" s="403"/>
      <c r="AR65" s="404"/>
      <c r="AS65" s="401"/>
      <c r="AT65" s="402"/>
      <c r="AU65" s="403"/>
      <c r="AV65" s="404"/>
      <c r="AW65" s="401">
        <f>AG65/18</f>
        <v>5</v>
      </c>
      <c r="AX65" s="402"/>
      <c r="AY65" s="403"/>
      <c r="AZ65" s="404"/>
      <c r="BA65" s="401"/>
      <c r="BB65" s="402"/>
      <c r="BC65" s="275"/>
      <c r="BD65" s="275"/>
      <c r="BE65" s="275"/>
      <c r="BF65" s="275"/>
      <c r="BH65" s="108"/>
      <c r="BI65" s="70"/>
      <c r="BJ65" s="70"/>
    </row>
    <row r="66" spans="4:62" s="69" customFormat="1" ht="21.75" customHeight="1">
      <c r="D66" s="405" t="s">
        <v>187</v>
      </c>
      <c r="E66" s="406"/>
      <c r="F66" s="407"/>
      <c r="G66" s="408" t="s">
        <v>188</v>
      </c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10"/>
      <c r="U66" s="403"/>
      <c r="V66" s="402"/>
      <c r="W66" s="403">
        <v>4</v>
      </c>
      <c r="X66" s="402"/>
      <c r="Y66" s="403"/>
      <c r="Z66" s="402"/>
      <c r="AA66" s="403"/>
      <c r="AB66" s="402"/>
      <c r="AC66" s="403">
        <v>1.5</v>
      </c>
      <c r="AD66" s="402"/>
      <c r="AE66" s="403">
        <f t="shared" si="3"/>
        <v>45</v>
      </c>
      <c r="AF66" s="402"/>
      <c r="AG66" s="403">
        <f>AI66+AK66+AM66</f>
        <v>0</v>
      </c>
      <c r="AH66" s="402"/>
      <c r="AI66" s="403"/>
      <c r="AJ66" s="402"/>
      <c r="AK66" s="403"/>
      <c r="AL66" s="402"/>
      <c r="AM66" s="403"/>
      <c r="AN66" s="402"/>
      <c r="AO66" s="403">
        <f>AE66-AG66</f>
        <v>45</v>
      </c>
      <c r="AP66" s="402"/>
      <c r="AQ66" s="403"/>
      <c r="AR66" s="404"/>
      <c r="AS66" s="401"/>
      <c r="AT66" s="402"/>
      <c r="AU66" s="403"/>
      <c r="AV66" s="404"/>
      <c r="AW66" s="401"/>
      <c r="AX66" s="402"/>
      <c r="AY66" s="403"/>
      <c r="AZ66" s="404"/>
      <c r="BA66" s="401"/>
      <c r="BB66" s="402"/>
      <c r="BC66" s="275"/>
      <c r="BD66" s="275"/>
      <c r="BE66" s="275"/>
      <c r="BF66" s="275"/>
      <c r="BH66" s="108"/>
      <c r="BI66" s="70"/>
      <c r="BJ66" s="70"/>
    </row>
    <row r="67" spans="4:62" s="69" customFormat="1" ht="21.75" customHeight="1">
      <c r="D67" s="405" t="s">
        <v>189</v>
      </c>
      <c r="E67" s="406"/>
      <c r="F67" s="407"/>
      <c r="G67" s="408" t="s">
        <v>190</v>
      </c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10"/>
      <c r="U67" s="403"/>
      <c r="V67" s="402"/>
      <c r="W67" s="403"/>
      <c r="X67" s="402"/>
      <c r="Y67" s="403"/>
      <c r="Z67" s="402"/>
      <c r="AA67" s="403"/>
      <c r="AB67" s="402"/>
      <c r="AC67" s="403">
        <v>5</v>
      </c>
      <c r="AD67" s="402"/>
      <c r="AE67" s="403">
        <f t="shared" si="3"/>
        <v>150</v>
      </c>
      <c r="AF67" s="402"/>
      <c r="AG67" s="403"/>
      <c r="AH67" s="402"/>
      <c r="AI67" s="403"/>
      <c r="AJ67" s="402"/>
      <c r="AK67" s="403"/>
      <c r="AL67" s="402"/>
      <c r="AM67" s="403"/>
      <c r="AN67" s="402"/>
      <c r="AO67" s="403"/>
      <c r="AP67" s="402"/>
      <c r="AQ67" s="403"/>
      <c r="AR67" s="404"/>
      <c r="AS67" s="401"/>
      <c r="AT67" s="402"/>
      <c r="AU67" s="403"/>
      <c r="AV67" s="404"/>
      <c r="AW67" s="401"/>
      <c r="AX67" s="402"/>
      <c r="AY67" s="403"/>
      <c r="AZ67" s="404"/>
      <c r="BA67" s="401"/>
      <c r="BB67" s="402"/>
      <c r="BC67" s="275"/>
      <c r="BD67" s="275"/>
      <c r="BE67" s="275"/>
      <c r="BF67" s="275"/>
      <c r="BH67" s="108"/>
      <c r="BI67" s="70"/>
      <c r="BJ67" s="70"/>
    </row>
    <row r="68" spans="4:62" s="69" customFormat="1" ht="21.75" customHeight="1">
      <c r="D68" s="405" t="s">
        <v>126</v>
      </c>
      <c r="E68" s="406"/>
      <c r="F68" s="407"/>
      <c r="G68" s="408" t="s">
        <v>191</v>
      </c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10"/>
      <c r="U68" s="403"/>
      <c r="V68" s="402"/>
      <c r="W68" s="403">
        <v>4</v>
      </c>
      <c r="X68" s="402"/>
      <c r="Y68" s="403"/>
      <c r="Z68" s="402"/>
      <c r="AA68" s="403"/>
      <c r="AB68" s="402"/>
      <c r="AC68" s="403">
        <v>4</v>
      </c>
      <c r="AD68" s="402"/>
      <c r="AE68" s="403">
        <f t="shared" si="3"/>
        <v>120</v>
      </c>
      <c r="AF68" s="402"/>
      <c r="AG68" s="403"/>
      <c r="AH68" s="402"/>
      <c r="AI68" s="403"/>
      <c r="AJ68" s="402"/>
      <c r="AK68" s="403"/>
      <c r="AL68" s="402"/>
      <c r="AM68" s="403"/>
      <c r="AN68" s="402"/>
      <c r="AO68" s="403"/>
      <c r="AP68" s="402"/>
      <c r="AQ68" s="403"/>
      <c r="AR68" s="404"/>
      <c r="AS68" s="401"/>
      <c r="AT68" s="402"/>
      <c r="AU68" s="403"/>
      <c r="AV68" s="404"/>
      <c r="AW68" s="401"/>
      <c r="AX68" s="402"/>
      <c r="AY68" s="403"/>
      <c r="AZ68" s="404"/>
      <c r="BA68" s="401"/>
      <c r="BB68" s="402"/>
      <c r="BC68" s="275"/>
      <c r="BD68" s="275"/>
      <c r="BE68" s="275"/>
      <c r="BF68" s="275"/>
      <c r="BH68" s="108"/>
      <c r="BI68" s="70"/>
      <c r="BJ68" s="70"/>
    </row>
    <row r="69" spans="4:62" s="69" customFormat="1" ht="24.75" customHeight="1">
      <c r="D69" s="405" t="s">
        <v>79</v>
      </c>
      <c r="E69" s="406"/>
      <c r="F69" s="407"/>
      <c r="G69" s="408" t="s">
        <v>192</v>
      </c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10"/>
      <c r="U69" s="403">
        <v>6</v>
      </c>
      <c r="V69" s="402"/>
      <c r="W69" s="403"/>
      <c r="X69" s="402"/>
      <c r="Y69" s="403"/>
      <c r="Z69" s="402"/>
      <c r="AA69" s="403"/>
      <c r="AB69" s="402"/>
      <c r="AC69" s="403">
        <v>4.5</v>
      </c>
      <c r="AD69" s="402"/>
      <c r="AE69" s="403">
        <f t="shared" si="3"/>
        <v>135</v>
      </c>
      <c r="AF69" s="402"/>
      <c r="AG69" s="403"/>
      <c r="AH69" s="402"/>
      <c r="AI69" s="403"/>
      <c r="AJ69" s="402"/>
      <c r="AK69" s="403"/>
      <c r="AL69" s="402"/>
      <c r="AM69" s="403"/>
      <c r="AN69" s="402"/>
      <c r="AO69" s="403"/>
      <c r="AP69" s="402"/>
      <c r="AQ69" s="403"/>
      <c r="AR69" s="404"/>
      <c r="AS69" s="401"/>
      <c r="AT69" s="402"/>
      <c r="AU69" s="403"/>
      <c r="AV69" s="404"/>
      <c r="AW69" s="401"/>
      <c r="AX69" s="402"/>
      <c r="AY69" s="403"/>
      <c r="AZ69" s="404"/>
      <c r="BA69" s="401"/>
      <c r="BB69" s="402"/>
      <c r="BC69" s="275"/>
      <c r="BD69" s="275"/>
      <c r="BE69" s="275"/>
      <c r="BF69" s="275"/>
      <c r="BH69" s="108"/>
      <c r="BI69" s="70"/>
      <c r="BJ69" s="70"/>
    </row>
    <row r="70" spans="4:62" s="69" customFormat="1" ht="21.75" customHeight="1">
      <c r="D70" s="405" t="s">
        <v>193</v>
      </c>
      <c r="E70" s="406"/>
      <c r="F70" s="407"/>
      <c r="G70" s="408" t="s">
        <v>194</v>
      </c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10"/>
      <c r="U70" s="403">
        <v>1</v>
      </c>
      <c r="V70" s="402"/>
      <c r="W70" s="403"/>
      <c r="X70" s="402"/>
      <c r="Y70" s="403">
        <v>1</v>
      </c>
      <c r="Z70" s="402"/>
      <c r="AA70" s="403">
        <v>1</v>
      </c>
      <c r="AB70" s="402"/>
      <c r="AC70" s="403">
        <v>5</v>
      </c>
      <c r="AD70" s="402"/>
      <c r="AE70" s="403">
        <f t="shared" si="3"/>
        <v>150</v>
      </c>
      <c r="AF70" s="402"/>
      <c r="AG70" s="403">
        <f>AI70+AK70+AM70</f>
        <v>72</v>
      </c>
      <c r="AH70" s="402"/>
      <c r="AI70" s="403">
        <v>18</v>
      </c>
      <c r="AJ70" s="402"/>
      <c r="AK70" s="403"/>
      <c r="AL70" s="402"/>
      <c r="AM70" s="403">
        <v>54</v>
      </c>
      <c r="AN70" s="402"/>
      <c r="AO70" s="403">
        <f>AE70-AG70</f>
        <v>78</v>
      </c>
      <c r="AP70" s="402"/>
      <c r="AQ70" s="403">
        <f>AG70/18</f>
        <v>4</v>
      </c>
      <c r="AR70" s="404"/>
      <c r="AS70" s="401"/>
      <c r="AT70" s="402"/>
      <c r="AU70" s="403"/>
      <c r="AV70" s="404"/>
      <c r="AW70" s="401"/>
      <c r="AX70" s="402"/>
      <c r="AY70" s="403"/>
      <c r="AZ70" s="404"/>
      <c r="BA70" s="401"/>
      <c r="BB70" s="402"/>
      <c r="BC70" s="275"/>
      <c r="BD70" s="275"/>
      <c r="BE70" s="275"/>
      <c r="BF70" s="275"/>
      <c r="BH70" s="108"/>
      <c r="BI70" s="70"/>
      <c r="BJ70" s="70"/>
    </row>
    <row r="71" spans="4:62" s="69" customFormat="1" ht="21.75" customHeight="1">
      <c r="D71" s="405" t="s">
        <v>195</v>
      </c>
      <c r="E71" s="406"/>
      <c r="F71" s="407"/>
      <c r="G71" s="408" t="s">
        <v>196</v>
      </c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410"/>
      <c r="U71" s="403">
        <v>1</v>
      </c>
      <c r="V71" s="402"/>
      <c r="W71" s="403"/>
      <c r="X71" s="402"/>
      <c r="Y71" s="403">
        <v>1</v>
      </c>
      <c r="Z71" s="402"/>
      <c r="AA71" s="403">
        <v>1</v>
      </c>
      <c r="AB71" s="402"/>
      <c r="AC71" s="403">
        <v>5</v>
      </c>
      <c r="AD71" s="402"/>
      <c r="AE71" s="403">
        <f t="shared" si="3"/>
        <v>150</v>
      </c>
      <c r="AF71" s="402"/>
      <c r="AG71" s="403">
        <f>AI71+AK71+AM71</f>
        <v>72</v>
      </c>
      <c r="AH71" s="402"/>
      <c r="AI71" s="403">
        <v>36</v>
      </c>
      <c r="AJ71" s="402"/>
      <c r="AK71" s="403">
        <v>18</v>
      </c>
      <c r="AL71" s="402"/>
      <c r="AM71" s="403">
        <v>18</v>
      </c>
      <c r="AN71" s="402"/>
      <c r="AO71" s="403">
        <f>AE71-AG71</f>
        <v>78</v>
      </c>
      <c r="AP71" s="402"/>
      <c r="AQ71" s="403">
        <f>AG71/18</f>
        <v>4</v>
      </c>
      <c r="AR71" s="404"/>
      <c r="AS71" s="401"/>
      <c r="AT71" s="402"/>
      <c r="AU71" s="403"/>
      <c r="AV71" s="404"/>
      <c r="AW71" s="401"/>
      <c r="AX71" s="402"/>
      <c r="AY71" s="403"/>
      <c r="AZ71" s="404"/>
      <c r="BA71" s="401"/>
      <c r="BB71" s="402"/>
      <c r="BC71" s="275"/>
      <c r="BD71" s="275"/>
      <c r="BE71" s="275"/>
      <c r="BF71" s="275"/>
      <c r="BH71" s="108"/>
      <c r="BI71" s="70"/>
      <c r="BJ71" s="70"/>
    </row>
    <row r="72" spans="4:62" s="69" customFormat="1" ht="28.5" customHeight="1">
      <c r="D72" s="405" t="s">
        <v>198</v>
      </c>
      <c r="E72" s="406"/>
      <c r="F72" s="407"/>
      <c r="G72" s="408" t="s">
        <v>197</v>
      </c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10"/>
      <c r="U72" s="403" t="s">
        <v>199</v>
      </c>
      <c r="V72" s="402"/>
      <c r="W72" s="403"/>
      <c r="X72" s="402"/>
      <c r="Y72" s="403" t="s">
        <v>200</v>
      </c>
      <c r="Z72" s="402"/>
      <c r="AA72" s="403" t="s">
        <v>201</v>
      </c>
      <c r="AB72" s="402"/>
      <c r="AC72" s="403">
        <v>22</v>
      </c>
      <c r="AD72" s="402"/>
      <c r="AE72" s="403">
        <f t="shared" si="3"/>
        <v>660</v>
      </c>
      <c r="AF72" s="402"/>
      <c r="AG72" s="403">
        <f>AI72+AK72+AM72</f>
        <v>288</v>
      </c>
      <c r="AH72" s="402"/>
      <c r="AI72" s="403">
        <v>126</v>
      </c>
      <c r="AJ72" s="402"/>
      <c r="AK72" s="403">
        <v>108</v>
      </c>
      <c r="AL72" s="402"/>
      <c r="AM72" s="403">
        <v>54</v>
      </c>
      <c r="AN72" s="402"/>
      <c r="AO72" s="403">
        <f>AE72-AG72</f>
        <v>372</v>
      </c>
      <c r="AP72" s="402"/>
      <c r="AQ72" s="403"/>
      <c r="AR72" s="404"/>
      <c r="AS72" s="401"/>
      <c r="AT72" s="402"/>
      <c r="AU72" s="403">
        <v>6</v>
      </c>
      <c r="AV72" s="404"/>
      <c r="AW72" s="401">
        <v>5</v>
      </c>
      <c r="AX72" s="402"/>
      <c r="AY72" s="403">
        <v>5</v>
      </c>
      <c r="AZ72" s="404"/>
      <c r="BA72" s="401"/>
      <c r="BB72" s="402"/>
      <c r="BC72" s="275"/>
      <c r="BD72" s="275"/>
      <c r="BE72" s="275"/>
      <c r="BF72" s="275"/>
      <c r="BH72" s="108"/>
      <c r="BI72" s="70"/>
      <c r="BJ72" s="70"/>
    </row>
    <row r="73" spans="4:62" s="69" customFormat="1" ht="44.25" customHeight="1">
      <c r="D73" s="405" t="s">
        <v>202</v>
      </c>
      <c r="E73" s="406"/>
      <c r="F73" s="407"/>
      <c r="G73" s="408" t="s">
        <v>203</v>
      </c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10"/>
      <c r="U73" s="403"/>
      <c r="V73" s="402"/>
      <c r="W73" s="403">
        <v>3</v>
      </c>
      <c r="X73" s="402"/>
      <c r="Y73" s="403"/>
      <c r="Z73" s="402"/>
      <c r="AA73" s="403"/>
      <c r="AB73" s="402"/>
      <c r="AC73" s="403">
        <v>1.5</v>
      </c>
      <c r="AD73" s="402"/>
      <c r="AE73" s="403">
        <f t="shared" si="3"/>
        <v>45</v>
      </c>
      <c r="AF73" s="402"/>
      <c r="AG73" s="403">
        <f>AI73+AK73+AM73</f>
        <v>0</v>
      </c>
      <c r="AH73" s="402"/>
      <c r="AI73" s="403"/>
      <c r="AJ73" s="402"/>
      <c r="AK73" s="403"/>
      <c r="AL73" s="402"/>
      <c r="AM73" s="403"/>
      <c r="AN73" s="402"/>
      <c r="AO73" s="403">
        <f>AE73-AG73</f>
        <v>45</v>
      </c>
      <c r="AP73" s="402"/>
      <c r="AQ73" s="403"/>
      <c r="AR73" s="404"/>
      <c r="AS73" s="401"/>
      <c r="AT73" s="402"/>
      <c r="AU73" s="403"/>
      <c r="AV73" s="404"/>
      <c r="AW73" s="401"/>
      <c r="AX73" s="402"/>
      <c r="AY73" s="403"/>
      <c r="AZ73" s="404"/>
      <c r="BA73" s="401"/>
      <c r="BB73" s="402"/>
      <c r="BC73" s="275"/>
      <c r="BD73" s="275"/>
      <c r="BE73" s="275"/>
      <c r="BF73" s="275"/>
      <c r="BH73" s="108"/>
      <c r="BI73" s="70"/>
      <c r="BJ73" s="70"/>
    </row>
    <row r="74" spans="4:62" s="69" customFormat="1" ht="69" customHeight="1">
      <c r="D74" s="405" t="s">
        <v>204</v>
      </c>
      <c r="E74" s="406"/>
      <c r="F74" s="407"/>
      <c r="G74" s="408" t="s">
        <v>205</v>
      </c>
      <c r="H74" s="409"/>
      <c r="I74" s="409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10"/>
      <c r="U74" s="403">
        <v>4</v>
      </c>
      <c r="V74" s="402"/>
      <c r="W74" s="403"/>
      <c r="X74" s="402"/>
      <c r="Y74" s="403"/>
      <c r="Z74" s="402"/>
      <c r="AA74" s="403"/>
      <c r="AB74" s="402"/>
      <c r="AC74" s="403">
        <v>5.5</v>
      </c>
      <c r="AD74" s="402"/>
      <c r="AE74" s="403">
        <f aca="true" t="shared" si="4" ref="AE74:AE79">AC74*30</f>
        <v>165</v>
      </c>
      <c r="AF74" s="402"/>
      <c r="AG74" s="403"/>
      <c r="AH74" s="402"/>
      <c r="AI74" s="403"/>
      <c r="AJ74" s="402"/>
      <c r="AK74" s="403"/>
      <c r="AL74" s="402"/>
      <c r="AM74" s="403"/>
      <c r="AN74" s="402"/>
      <c r="AO74" s="403"/>
      <c r="AP74" s="402"/>
      <c r="AQ74" s="403"/>
      <c r="AR74" s="404"/>
      <c r="AS74" s="401"/>
      <c r="AT74" s="402"/>
      <c r="AU74" s="403"/>
      <c r="AV74" s="404"/>
      <c r="AW74" s="401"/>
      <c r="AX74" s="402"/>
      <c r="AY74" s="403"/>
      <c r="AZ74" s="404"/>
      <c r="BA74" s="401"/>
      <c r="BB74" s="402"/>
      <c r="BC74" s="275"/>
      <c r="BD74" s="275"/>
      <c r="BE74" s="275"/>
      <c r="BF74" s="275"/>
      <c r="BH74" s="108"/>
      <c r="BI74" s="70"/>
      <c r="BJ74" s="70"/>
    </row>
    <row r="75" spans="4:62" s="69" customFormat="1" ht="72.75" customHeight="1">
      <c r="D75" s="405" t="s">
        <v>204</v>
      </c>
      <c r="E75" s="406"/>
      <c r="F75" s="407"/>
      <c r="G75" s="408" t="s">
        <v>206</v>
      </c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10"/>
      <c r="U75" s="403">
        <v>5</v>
      </c>
      <c r="V75" s="402"/>
      <c r="W75" s="403"/>
      <c r="X75" s="402"/>
      <c r="Y75" s="403"/>
      <c r="Z75" s="402"/>
      <c r="AA75" s="403">
        <v>5</v>
      </c>
      <c r="AB75" s="402"/>
      <c r="AC75" s="403">
        <v>4</v>
      </c>
      <c r="AD75" s="402"/>
      <c r="AE75" s="403">
        <f t="shared" si="4"/>
        <v>120</v>
      </c>
      <c r="AF75" s="402"/>
      <c r="AG75" s="403">
        <f>AI75+AK75+AM75</f>
        <v>36</v>
      </c>
      <c r="AH75" s="402"/>
      <c r="AI75" s="403">
        <v>18</v>
      </c>
      <c r="AJ75" s="402"/>
      <c r="AK75" s="403">
        <v>18</v>
      </c>
      <c r="AL75" s="402"/>
      <c r="AM75" s="403"/>
      <c r="AN75" s="402"/>
      <c r="AO75" s="403">
        <f>AE75-AG75</f>
        <v>84</v>
      </c>
      <c r="AP75" s="402"/>
      <c r="AQ75" s="403"/>
      <c r="AR75" s="404"/>
      <c r="AS75" s="401"/>
      <c r="AT75" s="402"/>
      <c r="AU75" s="403"/>
      <c r="AV75" s="404"/>
      <c r="AW75" s="401"/>
      <c r="AX75" s="402"/>
      <c r="AY75" s="403">
        <f>AG75/18</f>
        <v>2</v>
      </c>
      <c r="AZ75" s="404"/>
      <c r="BA75" s="401"/>
      <c r="BB75" s="402"/>
      <c r="BC75" s="275"/>
      <c r="BD75" s="275"/>
      <c r="BE75" s="275"/>
      <c r="BF75" s="275"/>
      <c r="BH75" s="108"/>
      <c r="BI75" s="70"/>
      <c r="BJ75" s="70"/>
    </row>
    <row r="76" spans="4:62" s="69" customFormat="1" ht="74.25" customHeight="1">
      <c r="D76" s="405" t="s">
        <v>204</v>
      </c>
      <c r="E76" s="406"/>
      <c r="F76" s="407"/>
      <c r="G76" s="408" t="s">
        <v>208</v>
      </c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10"/>
      <c r="U76" s="403">
        <v>6</v>
      </c>
      <c r="V76" s="402"/>
      <c r="W76" s="403"/>
      <c r="X76" s="402"/>
      <c r="Y76" s="403"/>
      <c r="Z76" s="402"/>
      <c r="AA76" s="403">
        <v>6</v>
      </c>
      <c r="AB76" s="402"/>
      <c r="AC76" s="403">
        <v>4.5</v>
      </c>
      <c r="AD76" s="402"/>
      <c r="AE76" s="403">
        <f t="shared" si="4"/>
        <v>135</v>
      </c>
      <c r="AF76" s="402"/>
      <c r="AG76" s="403">
        <f>AI76+AK76+AM76</f>
        <v>54</v>
      </c>
      <c r="AH76" s="402"/>
      <c r="AI76" s="403">
        <v>36</v>
      </c>
      <c r="AJ76" s="402"/>
      <c r="AK76" s="403">
        <v>18</v>
      </c>
      <c r="AL76" s="402"/>
      <c r="AM76" s="403"/>
      <c r="AN76" s="402"/>
      <c r="AO76" s="403">
        <f>AE76-AG76</f>
        <v>81</v>
      </c>
      <c r="AP76" s="402"/>
      <c r="AQ76" s="403"/>
      <c r="AR76" s="404"/>
      <c r="AS76" s="401"/>
      <c r="AT76" s="402"/>
      <c r="AU76" s="403"/>
      <c r="AV76" s="404"/>
      <c r="AW76" s="401"/>
      <c r="AX76" s="402"/>
      <c r="AY76" s="403"/>
      <c r="AZ76" s="404"/>
      <c r="BA76" s="401">
        <f>AG76/9</f>
        <v>6</v>
      </c>
      <c r="BB76" s="402"/>
      <c r="BC76" s="275"/>
      <c r="BD76" s="275"/>
      <c r="BE76" s="275"/>
      <c r="BF76" s="275"/>
      <c r="BH76" s="108"/>
      <c r="BI76" s="70"/>
      <c r="BJ76" s="70"/>
    </row>
    <row r="77" spans="4:62" s="69" customFormat="1" ht="48" customHeight="1">
      <c r="D77" s="405" t="s">
        <v>207</v>
      </c>
      <c r="E77" s="406"/>
      <c r="F77" s="407"/>
      <c r="G77" s="408" t="s">
        <v>209</v>
      </c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10"/>
      <c r="U77" s="403"/>
      <c r="V77" s="402"/>
      <c r="W77" s="403">
        <v>5</v>
      </c>
      <c r="X77" s="402"/>
      <c r="Y77" s="403"/>
      <c r="Z77" s="402"/>
      <c r="AA77" s="403"/>
      <c r="AB77" s="402"/>
      <c r="AC77" s="403">
        <v>1.5</v>
      </c>
      <c r="AD77" s="402"/>
      <c r="AE77" s="403">
        <f t="shared" si="4"/>
        <v>45</v>
      </c>
      <c r="AF77" s="402"/>
      <c r="AG77" s="403"/>
      <c r="AH77" s="402"/>
      <c r="AI77" s="403"/>
      <c r="AJ77" s="402"/>
      <c r="AK77" s="403"/>
      <c r="AL77" s="402"/>
      <c r="AM77" s="403"/>
      <c r="AN77" s="402"/>
      <c r="AO77" s="403">
        <f>AE77-AG77</f>
        <v>45</v>
      </c>
      <c r="AP77" s="402"/>
      <c r="AQ77" s="403"/>
      <c r="AR77" s="404"/>
      <c r="AS77" s="401"/>
      <c r="AT77" s="402"/>
      <c r="AU77" s="403"/>
      <c r="AV77" s="404"/>
      <c r="AW77" s="401"/>
      <c r="AX77" s="402"/>
      <c r="AY77" s="403"/>
      <c r="AZ77" s="404"/>
      <c r="BA77" s="401"/>
      <c r="BB77" s="402"/>
      <c r="BC77" s="275"/>
      <c r="BD77" s="275"/>
      <c r="BE77" s="275"/>
      <c r="BF77" s="275"/>
      <c r="BH77" s="108"/>
      <c r="BI77" s="70"/>
      <c r="BJ77" s="70"/>
    </row>
    <row r="78" spans="4:62" s="69" customFormat="1" ht="24" customHeight="1">
      <c r="D78" s="405" t="s">
        <v>210</v>
      </c>
      <c r="E78" s="406"/>
      <c r="F78" s="407"/>
      <c r="G78" s="408" t="s">
        <v>81</v>
      </c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10"/>
      <c r="U78" s="403"/>
      <c r="V78" s="402"/>
      <c r="W78" s="403">
        <v>6</v>
      </c>
      <c r="X78" s="402"/>
      <c r="Y78" s="403"/>
      <c r="Z78" s="402"/>
      <c r="AA78" s="403"/>
      <c r="AB78" s="402"/>
      <c r="AC78" s="403">
        <v>6</v>
      </c>
      <c r="AD78" s="402"/>
      <c r="AE78" s="403">
        <f t="shared" si="4"/>
        <v>180</v>
      </c>
      <c r="AF78" s="402"/>
      <c r="AG78" s="403">
        <f>AI78+AK78+AM78</f>
        <v>0</v>
      </c>
      <c r="AH78" s="402"/>
      <c r="AI78" s="403"/>
      <c r="AJ78" s="402"/>
      <c r="AK78" s="403"/>
      <c r="AL78" s="402"/>
      <c r="AM78" s="403"/>
      <c r="AN78" s="402"/>
      <c r="AO78" s="403">
        <f>AE78-AG78</f>
        <v>180</v>
      </c>
      <c r="AP78" s="402"/>
      <c r="AQ78" s="403"/>
      <c r="AR78" s="404"/>
      <c r="AS78" s="401"/>
      <c r="AT78" s="402"/>
      <c r="AU78" s="403"/>
      <c r="AV78" s="404"/>
      <c r="AW78" s="401"/>
      <c r="AX78" s="402"/>
      <c r="AY78" s="403"/>
      <c r="AZ78" s="404"/>
      <c r="BA78" s="401"/>
      <c r="BB78" s="402"/>
      <c r="BC78" s="275"/>
      <c r="BD78" s="275"/>
      <c r="BE78" s="275"/>
      <c r="BF78" s="275"/>
      <c r="BH78" s="108"/>
      <c r="BI78" s="70"/>
      <c r="BJ78" s="70"/>
    </row>
    <row r="79" spans="4:62" s="69" customFormat="1" ht="22.5" customHeight="1" thickBot="1">
      <c r="D79" s="405" t="s">
        <v>211</v>
      </c>
      <c r="E79" s="406"/>
      <c r="F79" s="407"/>
      <c r="G79" s="408" t="s">
        <v>45</v>
      </c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10"/>
      <c r="U79" s="403"/>
      <c r="V79" s="402"/>
      <c r="W79" s="403"/>
      <c r="X79" s="402"/>
      <c r="Y79" s="403"/>
      <c r="Z79" s="402"/>
      <c r="AA79" s="403"/>
      <c r="AB79" s="402"/>
      <c r="AC79" s="403">
        <v>6</v>
      </c>
      <c r="AD79" s="402"/>
      <c r="AE79" s="403">
        <f t="shared" si="4"/>
        <v>180</v>
      </c>
      <c r="AF79" s="402"/>
      <c r="AG79" s="403">
        <f>AI79+AK79+AM79</f>
        <v>0</v>
      </c>
      <c r="AH79" s="402"/>
      <c r="AI79" s="403"/>
      <c r="AJ79" s="402"/>
      <c r="AK79" s="403"/>
      <c r="AL79" s="402"/>
      <c r="AM79" s="403"/>
      <c r="AN79" s="402"/>
      <c r="AO79" s="403">
        <f>AE79-AG79</f>
        <v>180</v>
      </c>
      <c r="AP79" s="402"/>
      <c r="AQ79" s="403"/>
      <c r="AR79" s="404"/>
      <c r="AS79" s="401"/>
      <c r="AT79" s="402"/>
      <c r="AU79" s="403"/>
      <c r="AV79" s="404"/>
      <c r="AW79" s="401"/>
      <c r="AX79" s="402"/>
      <c r="AY79" s="403"/>
      <c r="AZ79" s="404"/>
      <c r="BA79" s="401"/>
      <c r="BB79" s="402"/>
      <c r="BC79" s="275"/>
      <c r="BD79" s="275"/>
      <c r="BE79" s="275"/>
      <c r="BF79" s="275"/>
      <c r="BH79" s="108"/>
      <c r="BI79" s="70"/>
      <c r="BJ79" s="70"/>
    </row>
    <row r="80" spans="4:62" s="69" customFormat="1" ht="21.75" customHeight="1" thickBot="1">
      <c r="D80" s="487" t="s">
        <v>110</v>
      </c>
      <c r="E80" s="487"/>
      <c r="F80" s="487"/>
      <c r="G80" s="487"/>
      <c r="H80" s="487"/>
      <c r="I80" s="487"/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487"/>
      <c r="U80" s="448">
        <v>13</v>
      </c>
      <c r="V80" s="448"/>
      <c r="W80" s="448">
        <v>6</v>
      </c>
      <c r="X80" s="448"/>
      <c r="Y80" s="448">
        <v>5</v>
      </c>
      <c r="Z80" s="448"/>
      <c r="AA80" s="617">
        <v>10</v>
      </c>
      <c r="AB80" s="617"/>
      <c r="AC80" s="448">
        <f>SUM(AC61:AD79)</f>
        <v>108</v>
      </c>
      <c r="AD80" s="448"/>
      <c r="AE80" s="448">
        <f>SUM(AE61:AF79)</f>
        <v>3240</v>
      </c>
      <c r="AF80" s="448"/>
      <c r="AG80" s="448">
        <f>SUM(AG61:AH79)</f>
        <v>756</v>
      </c>
      <c r="AH80" s="448"/>
      <c r="AI80" s="448">
        <f>SUM(AI61:AJ79)</f>
        <v>360</v>
      </c>
      <c r="AJ80" s="448"/>
      <c r="AK80" s="448">
        <f>SUM(AK61:AL79)</f>
        <v>234</v>
      </c>
      <c r="AL80" s="448"/>
      <c r="AM80" s="448">
        <f>SUM(AM61:AN79)</f>
        <v>162</v>
      </c>
      <c r="AN80" s="448"/>
      <c r="AO80" s="448">
        <f>SUM(AO61:AP79)</f>
        <v>1494</v>
      </c>
      <c r="AP80" s="448"/>
      <c r="AQ80" s="448">
        <f>SUM(AQ61:AR79)</f>
        <v>11</v>
      </c>
      <c r="AR80" s="449"/>
      <c r="AS80" s="447">
        <f>SUM(AS61:AT79)</f>
        <v>5</v>
      </c>
      <c r="AT80" s="448"/>
      <c r="AU80" s="448">
        <f>SUM(AU61:AV79)</f>
        <v>6</v>
      </c>
      <c r="AV80" s="449"/>
      <c r="AW80" s="447">
        <f>SUM(AW61:AX79)</f>
        <v>10</v>
      </c>
      <c r="AX80" s="448"/>
      <c r="AY80" s="448">
        <f>SUM(AY61:AZ79)</f>
        <v>7</v>
      </c>
      <c r="AZ80" s="449"/>
      <c r="BA80" s="447">
        <f>SUM(BA61:BB79)</f>
        <v>6</v>
      </c>
      <c r="BB80" s="448"/>
      <c r="BC80" s="618"/>
      <c r="BD80" s="618"/>
      <c r="BE80" s="618"/>
      <c r="BF80" s="618"/>
      <c r="BH80" s="108"/>
      <c r="BI80" s="70"/>
      <c r="BJ80" s="70"/>
    </row>
    <row r="81" spans="4:62" s="69" customFormat="1" ht="24.75" customHeight="1" thickBot="1">
      <c r="D81" s="554" t="s">
        <v>96</v>
      </c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S81" s="555"/>
      <c r="T81" s="556"/>
      <c r="U81" s="450">
        <f>U80+U59</f>
        <v>18</v>
      </c>
      <c r="V81" s="451"/>
      <c r="W81" s="450">
        <f>W80+W59</f>
        <v>17</v>
      </c>
      <c r="X81" s="451"/>
      <c r="Y81" s="450">
        <f>Y80+Y59</f>
        <v>8</v>
      </c>
      <c r="Z81" s="451"/>
      <c r="AA81" s="450">
        <f>AA80+AA59</f>
        <v>19</v>
      </c>
      <c r="AB81" s="451"/>
      <c r="AC81" s="450">
        <f>AC80+AC59</f>
        <v>180</v>
      </c>
      <c r="AD81" s="451"/>
      <c r="AE81" s="450">
        <f>AE80+AE59</f>
        <v>5400</v>
      </c>
      <c r="AF81" s="451"/>
      <c r="AG81" s="450">
        <f>AG80+AG59</f>
        <v>1476</v>
      </c>
      <c r="AH81" s="451"/>
      <c r="AI81" s="450">
        <f>AI80+AI59</f>
        <v>612</v>
      </c>
      <c r="AJ81" s="451"/>
      <c r="AK81" s="450">
        <f>AK80+AK59</f>
        <v>612</v>
      </c>
      <c r="AL81" s="451"/>
      <c r="AM81" s="450">
        <f>AM80+AM59</f>
        <v>252</v>
      </c>
      <c r="AN81" s="451"/>
      <c r="AO81" s="450">
        <f>AO80+AO59</f>
        <v>2124</v>
      </c>
      <c r="AP81" s="451"/>
      <c r="AQ81" s="557">
        <f>AQ80+AQ59</f>
        <v>24</v>
      </c>
      <c r="AR81" s="558"/>
      <c r="AS81" s="450">
        <f>AS80+AS59</f>
        <v>24</v>
      </c>
      <c r="AT81" s="451"/>
      <c r="AU81" s="557">
        <f>AU80+AU59</f>
        <v>8</v>
      </c>
      <c r="AV81" s="558"/>
      <c r="AW81" s="450">
        <f>AW80+AW59</f>
        <v>12</v>
      </c>
      <c r="AX81" s="451"/>
      <c r="AY81" s="557">
        <f>AY80+AY59</f>
        <v>9</v>
      </c>
      <c r="AZ81" s="558"/>
      <c r="BA81" s="450">
        <f>BA80+BA59</f>
        <v>10</v>
      </c>
      <c r="BB81" s="451"/>
      <c r="BC81" s="445"/>
      <c r="BD81" s="445"/>
      <c r="BE81" s="445"/>
      <c r="BF81" s="445"/>
      <c r="BH81" s="110"/>
      <c r="BI81" s="70"/>
      <c r="BJ81" s="70"/>
    </row>
    <row r="82" spans="4:62" s="20" customFormat="1" ht="24" customHeight="1" thickBot="1">
      <c r="D82" s="551" t="s">
        <v>111</v>
      </c>
      <c r="E82" s="552"/>
      <c r="F82" s="552"/>
      <c r="G82" s="552"/>
      <c r="H82" s="552"/>
      <c r="I82" s="552"/>
      <c r="J82" s="552"/>
      <c r="K82" s="552"/>
      <c r="L82" s="552"/>
      <c r="M82" s="552"/>
      <c r="N82" s="552"/>
      <c r="O82" s="552"/>
      <c r="P82" s="552"/>
      <c r="Q82" s="552"/>
      <c r="R82" s="552"/>
      <c r="S82" s="552"/>
      <c r="T82" s="552"/>
      <c r="U82" s="552"/>
      <c r="V82" s="552"/>
      <c r="W82" s="552"/>
      <c r="X82" s="552"/>
      <c r="Y82" s="552"/>
      <c r="Z82" s="552"/>
      <c r="AA82" s="552"/>
      <c r="AB82" s="552"/>
      <c r="AC82" s="552"/>
      <c r="AD82" s="552"/>
      <c r="AE82" s="552"/>
      <c r="AF82" s="552"/>
      <c r="AG82" s="552"/>
      <c r="AH82" s="552"/>
      <c r="AI82" s="552"/>
      <c r="AJ82" s="552"/>
      <c r="AK82" s="552"/>
      <c r="AL82" s="552"/>
      <c r="AM82" s="552"/>
      <c r="AN82" s="552"/>
      <c r="AO82" s="552"/>
      <c r="AP82" s="552"/>
      <c r="AQ82" s="552"/>
      <c r="AR82" s="552"/>
      <c r="AS82" s="552"/>
      <c r="AT82" s="552"/>
      <c r="AU82" s="552"/>
      <c r="AV82" s="552"/>
      <c r="AW82" s="552"/>
      <c r="AX82" s="552"/>
      <c r="AY82" s="552"/>
      <c r="AZ82" s="552"/>
      <c r="BA82" s="552"/>
      <c r="BB82" s="553"/>
      <c r="BC82" s="280"/>
      <c r="BD82" s="280"/>
      <c r="BE82" s="280"/>
      <c r="BF82" s="280"/>
      <c r="BG82" s="33"/>
      <c r="BH82" s="111"/>
      <c r="BI82" s="74"/>
      <c r="BJ82" s="74"/>
    </row>
    <row r="83" spans="2:62" s="66" customFormat="1" ht="25.5" customHeight="1" thickBot="1">
      <c r="B83" s="67"/>
      <c r="D83" s="437" t="s">
        <v>97</v>
      </c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9"/>
      <c r="BC83" s="275"/>
      <c r="BD83" s="275"/>
      <c r="BE83" s="275"/>
      <c r="BF83" s="275"/>
      <c r="BH83" s="68"/>
      <c r="BI83" s="107"/>
      <c r="BJ83" s="107"/>
    </row>
    <row r="84" spans="3:62" s="69" customFormat="1" ht="29.25" customHeight="1">
      <c r="C84" s="71"/>
      <c r="D84" s="545" t="s">
        <v>76</v>
      </c>
      <c r="E84" s="546"/>
      <c r="F84" s="547"/>
      <c r="G84" s="548" t="s">
        <v>150</v>
      </c>
      <c r="H84" s="549"/>
      <c r="I84" s="549"/>
      <c r="J84" s="549"/>
      <c r="K84" s="549"/>
      <c r="L84" s="549"/>
      <c r="M84" s="549"/>
      <c r="N84" s="549"/>
      <c r="O84" s="549"/>
      <c r="P84" s="549"/>
      <c r="Q84" s="549"/>
      <c r="R84" s="549"/>
      <c r="S84" s="549"/>
      <c r="T84" s="550"/>
      <c r="U84" s="481"/>
      <c r="V84" s="482"/>
      <c r="W84" s="481">
        <v>3</v>
      </c>
      <c r="X84" s="482"/>
      <c r="Y84" s="481"/>
      <c r="Z84" s="494"/>
      <c r="AA84" s="495">
        <v>3</v>
      </c>
      <c r="AB84" s="482"/>
      <c r="AC84" s="481">
        <v>2</v>
      </c>
      <c r="AD84" s="482"/>
      <c r="AE84" s="481">
        <f>AC84*30</f>
        <v>60</v>
      </c>
      <c r="AF84" s="482"/>
      <c r="AG84" s="481">
        <f>AI84+AK84+AM84</f>
        <v>36</v>
      </c>
      <c r="AH84" s="482"/>
      <c r="AI84" s="481">
        <v>18</v>
      </c>
      <c r="AJ84" s="482"/>
      <c r="AK84" s="481">
        <v>18</v>
      </c>
      <c r="AL84" s="482"/>
      <c r="AM84" s="481"/>
      <c r="AN84" s="482"/>
      <c r="AO84" s="481">
        <f>AE84-AG84</f>
        <v>24</v>
      </c>
      <c r="AP84" s="482"/>
      <c r="AQ84" s="481"/>
      <c r="AR84" s="494"/>
      <c r="AS84" s="544"/>
      <c r="AT84" s="482"/>
      <c r="AU84" s="414">
        <f>AG84/18</f>
        <v>2</v>
      </c>
      <c r="AV84" s="412"/>
      <c r="AW84" s="414"/>
      <c r="AX84" s="412"/>
      <c r="AY84" s="481"/>
      <c r="AZ84" s="494"/>
      <c r="BA84" s="414"/>
      <c r="BB84" s="415"/>
      <c r="BC84" s="444"/>
      <c r="BD84" s="444"/>
      <c r="BE84" s="444"/>
      <c r="BF84" s="444"/>
      <c r="BH84" s="70"/>
      <c r="BI84" s="70"/>
      <c r="BJ84" s="70"/>
    </row>
    <row r="85" spans="3:79" s="69" customFormat="1" ht="28.5" customHeight="1" thickBot="1">
      <c r="C85" s="116"/>
      <c r="D85" s="545" t="s">
        <v>77</v>
      </c>
      <c r="E85" s="546"/>
      <c r="F85" s="547"/>
      <c r="G85" s="408" t="s">
        <v>130</v>
      </c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09"/>
      <c r="T85" s="410"/>
      <c r="U85" s="411"/>
      <c r="V85" s="415"/>
      <c r="W85" s="411">
        <v>4</v>
      </c>
      <c r="X85" s="415"/>
      <c r="Y85" s="411"/>
      <c r="Z85" s="412"/>
      <c r="AA85" s="413">
        <v>4</v>
      </c>
      <c r="AB85" s="415"/>
      <c r="AC85" s="411">
        <v>2</v>
      </c>
      <c r="AD85" s="415"/>
      <c r="AE85" s="411">
        <v>60</v>
      </c>
      <c r="AF85" s="415"/>
      <c r="AG85" s="411">
        <v>36</v>
      </c>
      <c r="AH85" s="415"/>
      <c r="AI85" s="411">
        <v>18</v>
      </c>
      <c r="AJ85" s="415"/>
      <c r="AK85" s="411">
        <v>18</v>
      </c>
      <c r="AL85" s="415"/>
      <c r="AM85" s="411"/>
      <c r="AN85" s="415"/>
      <c r="AO85" s="411">
        <v>24</v>
      </c>
      <c r="AP85" s="415"/>
      <c r="AQ85" s="411"/>
      <c r="AR85" s="412"/>
      <c r="AS85" s="414"/>
      <c r="AT85" s="412"/>
      <c r="AU85" s="411"/>
      <c r="AV85" s="412"/>
      <c r="AW85" s="414">
        <f>AG85/18</f>
        <v>2</v>
      </c>
      <c r="AX85" s="412"/>
      <c r="AY85" s="411"/>
      <c r="AZ85" s="412"/>
      <c r="BA85" s="414"/>
      <c r="BB85" s="415"/>
      <c r="BC85" s="444"/>
      <c r="BD85" s="444"/>
      <c r="BE85" s="444"/>
      <c r="BF85" s="444"/>
      <c r="BH85" s="70"/>
      <c r="BI85" s="70"/>
      <c r="BJ85" s="70"/>
      <c r="BL85" s="559"/>
      <c r="BM85" s="559"/>
      <c r="BN85" s="559"/>
      <c r="BO85" s="559"/>
      <c r="BP85" s="559"/>
      <c r="BQ85" s="559"/>
      <c r="BR85" s="559"/>
      <c r="BS85" s="559"/>
      <c r="BT85" s="559"/>
      <c r="BU85" s="559"/>
      <c r="BV85" s="559"/>
      <c r="BW85" s="559"/>
      <c r="BX85" s="559"/>
      <c r="BY85" s="559"/>
      <c r="BZ85" s="559"/>
      <c r="CA85" s="559"/>
    </row>
    <row r="86" spans="4:62" s="69" customFormat="1" ht="21.75" customHeight="1" thickBot="1">
      <c r="D86" s="630" t="s">
        <v>113</v>
      </c>
      <c r="E86" s="631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631"/>
      <c r="Q86" s="631"/>
      <c r="R86" s="631"/>
      <c r="S86" s="631"/>
      <c r="T86" s="632"/>
      <c r="U86" s="448"/>
      <c r="V86" s="448"/>
      <c r="W86" s="448">
        <v>2</v>
      </c>
      <c r="X86" s="448"/>
      <c r="Y86" s="449"/>
      <c r="Z86" s="627"/>
      <c r="AA86" s="628">
        <v>2</v>
      </c>
      <c r="AB86" s="629"/>
      <c r="AC86" s="448">
        <v>4</v>
      </c>
      <c r="AD86" s="448"/>
      <c r="AE86" s="448">
        <f>SUM(AE84:AF85)</f>
        <v>120</v>
      </c>
      <c r="AF86" s="448"/>
      <c r="AG86" s="448">
        <f>SUM(AG84:AH85)</f>
        <v>72</v>
      </c>
      <c r="AH86" s="448"/>
      <c r="AI86" s="448">
        <f>SUM(AI84:AJ85)</f>
        <v>36</v>
      </c>
      <c r="AJ86" s="448"/>
      <c r="AK86" s="448">
        <f>SUM(AK84:AL85)</f>
        <v>36</v>
      </c>
      <c r="AL86" s="448"/>
      <c r="AM86" s="448">
        <f>SUM(AM84:AN85)</f>
        <v>0</v>
      </c>
      <c r="AN86" s="448"/>
      <c r="AO86" s="448">
        <f>SUM(AO84:AP85)</f>
        <v>48</v>
      </c>
      <c r="AP86" s="448"/>
      <c r="AQ86" s="448">
        <f>SUM(AQ84:AR85)</f>
        <v>0</v>
      </c>
      <c r="AR86" s="449"/>
      <c r="AS86" s="447">
        <f>SUM(AS84:AT85)</f>
        <v>0</v>
      </c>
      <c r="AT86" s="448"/>
      <c r="AU86" s="448">
        <f>SUM(AU84:AV85)</f>
        <v>2</v>
      </c>
      <c r="AV86" s="449"/>
      <c r="AW86" s="447">
        <f>SUM(AW84:AX85)</f>
        <v>2</v>
      </c>
      <c r="AX86" s="448"/>
      <c r="AY86" s="448">
        <f>SUM(AY84:AZ85)</f>
        <v>0</v>
      </c>
      <c r="AZ86" s="449"/>
      <c r="BA86" s="447">
        <f>SUM(BA84:BB85)</f>
        <v>0</v>
      </c>
      <c r="BB86" s="448"/>
      <c r="BC86" s="446"/>
      <c r="BD86" s="446"/>
      <c r="BE86" s="446"/>
      <c r="BF86" s="446"/>
      <c r="BH86" s="108"/>
      <c r="BI86" s="70"/>
      <c r="BJ86" s="70"/>
    </row>
    <row r="87" spans="4:62" s="33" customFormat="1" ht="24.75" customHeight="1" thickBot="1">
      <c r="D87" s="437" t="s">
        <v>100</v>
      </c>
      <c r="E87" s="438"/>
      <c r="F87" s="438"/>
      <c r="G87" s="438"/>
      <c r="H87" s="438"/>
      <c r="I87" s="438"/>
      <c r="J87" s="438"/>
      <c r="K87" s="438"/>
      <c r="L87" s="438"/>
      <c r="M87" s="438"/>
      <c r="N87" s="438"/>
      <c r="O87" s="438"/>
      <c r="P87" s="438"/>
      <c r="Q87" s="438"/>
      <c r="R87" s="438"/>
      <c r="S87" s="438"/>
      <c r="T87" s="438"/>
      <c r="U87" s="438"/>
      <c r="V87" s="438"/>
      <c r="W87" s="438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8"/>
      <c r="AN87" s="438"/>
      <c r="AO87" s="438"/>
      <c r="AP87" s="438"/>
      <c r="AQ87" s="438"/>
      <c r="AR87" s="438"/>
      <c r="AS87" s="438"/>
      <c r="AT87" s="438"/>
      <c r="AU87" s="438"/>
      <c r="AV87" s="438"/>
      <c r="AW87" s="438"/>
      <c r="AX87" s="438"/>
      <c r="AY87" s="438"/>
      <c r="AZ87" s="438"/>
      <c r="BA87" s="438"/>
      <c r="BB87" s="439"/>
      <c r="BC87" s="275"/>
      <c r="BD87" s="275"/>
      <c r="BE87" s="275"/>
      <c r="BF87" s="275"/>
      <c r="BH87" s="111"/>
      <c r="BI87" s="73"/>
      <c r="BJ87" s="73"/>
    </row>
    <row r="88" spans="3:62" s="66" customFormat="1" ht="30" customHeight="1">
      <c r="C88" s="33"/>
      <c r="D88" s="488" t="s">
        <v>83</v>
      </c>
      <c r="E88" s="489"/>
      <c r="F88" s="490"/>
      <c r="G88" s="441" t="s">
        <v>131</v>
      </c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3"/>
      <c r="U88" s="481"/>
      <c r="V88" s="482"/>
      <c r="W88" s="544">
        <v>3</v>
      </c>
      <c r="X88" s="482"/>
      <c r="Y88" s="481"/>
      <c r="Z88" s="482"/>
      <c r="AA88" s="544">
        <v>3</v>
      </c>
      <c r="AB88" s="482"/>
      <c r="AC88" s="503">
        <v>4</v>
      </c>
      <c r="AD88" s="482"/>
      <c r="AE88" s="544">
        <f aca="true" t="shared" si="5" ref="AE88:AE101">AC88*30</f>
        <v>120</v>
      </c>
      <c r="AF88" s="482"/>
      <c r="AG88" s="481">
        <f aca="true" t="shared" si="6" ref="AG88:AG101">AI88+AK88+AM88</f>
        <v>54</v>
      </c>
      <c r="AH88" s="482"/>
      <c r="AI88" s="481">
        <v>18</v>
      </c>
      <c r="AJ88" s="544"/>
      <c r="AK88" s="481">
        <v>36</v>
      </c>
      <c r="AL88" s="482"/>
      <c r="AM88" s="544"/>
      <c r="AN88" s="482"/>
      <c r="AO88" s="481">
        <f aca="true" t="shared" si="7" ref="AO88:AO101">AE88-AG88</f>
        <v>66</v>
      </c>
      <c r="AP88" s="482"/>
      <c r="AQ88" s="481"/>
      <c r="AR88" s="494"/>
      <c r="AS88" s="495"/>
      <c r="AT88" s="482"/>
      <c r="AU88" s="481">
        <f>AG88/18</f>
        <v>3</v>
      </c>
      <c r="AV88" s="494"/>
      <c r="AW88" s="495"/>
      <c r="AX88" s="482"/>
      <c r="AY88" s="481"/>
      <c r="AZ88" s="494"/>
      <c r="BA88" s="495"/>
      <c r="BB88" s="482"/>
      <c r="BC88" s="421"/>
      <c r="BD88" s="421"/>
      <c r="BE88" s="421"/>
      <c r="BF88" s="421"/>
      <c r="BG88" s="120"/>
      <c r="BH88" s="121"/>
      <c r="BI88" s="121"/>
      <c r="BJ88" s="121"/>
    </row>
    <row r="89" spans="3:62" s="66" customFormat="1" ht="30" customHeight="1">
      <c r="C89" s="33"/>
      <c r="D89" s="405" t="s">
        <v>84</v>
      </c>
      <c r="E89" s="406"/>
      <c r="F89" s="407"/>
      <c r="G89" s="441" t="s">
        <v>132</v>
      </c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3"/>
      <c r="U89" s="411"/>
      <c r="V89" s="415"/>
      <c r="W89" s="414">
        <v>3</v>
      </c>
      <c r="X89" s="415"/>
      <c r="Y89" s="411">
        <v>3</v>
      </c>
      <c r="Z89" s="415"/>
      <c r="AA89" s="414">
        <v>3</v>
      </c>
      <c r="AB89" s="415"/>
      <c r="AC89" s="419">
        <v>4</v>
      </c>
      <c r="AD89" s="415"/>
      <c r="AE89" s="414">
        <f t="shared" si="5"/>
        <v>120</v>
      </c>
      <c r="AF89" s="415"/>
      <c r="AG89" s="411">
        <f t="shared" si="6"/>
        <v>54</v>
      </c>
      <c r="AH89" s="415"/>
      <c r="AI89" s="411">
        <v>18</v>
      </c>
      <c r="AJ89" s="414"/>
      <c r="AK89" s="411">
        <v>36</v>
      </c>
      <c r="AL89" s="415"/>
      <c r="AM89" s="414"/>
      <c r="AN89" s="415"/>
      <c r="AO89" s="411">
        <f t="shared" si="7"/>
        <v>66</v>
      </c>
      <c r="AP89" s="415"/>
      <c r="AQ89" s="411"/>
      <c r="AR89" s="412"/>
      <c r="AS89" s="413"/>
      <c r="AT89" s="415"/>
      <c r="AU89" s="411">
        <f>AG89/18</f>
        <v>3</v>
      </c>
      <c r="AV89" s="412"/>
      <c r="AW89" s="413"/>
      <c r="AX89" s="415"/>
      <c r="AY89" s="411"/>
      <c r="AZ89" s="412"/>
      <c r="BA89" s="413"/>
      <c r="BB89" s="415"/>
      <c r="BC89" s="421"/>
      <c r="BD89" s="421"/>
      <c r="BE89" s="421"/>
      <c r="BF89" s="421"/>
      <c r="BG89" s="120"/>
      <c r="BH89" s="121"/>
      <c r="BI89" s="121"/>
      <c r="BJ89" s="121"/>
    </row>
    <row r="90" spans="3:62" s="66" customFormat="1" ht="30" customHeight="1">
      <c r="C90" s="33"/>
      <c r="D90" s="405" t="s">
        <v>85</v>
      </c>
      <c r="E90" s="406"/>
      <c r="F90" s="407"/>
      <c r="G90" s="441" t="s">
        <v>133</v>
      </c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2"/>
      <c r="S90" s="442"/>
      <c r="T90" s="443"/>
      <c r="U90" s="411"/>
      <c r="V90" s="415"/>
      <c r="W90" s="414">
        <v>3</v>
      </c>
      <c r="X90" s="415"/>
      <c r="Y90" s="411">
        <v>3</v>
      </c>
      <c r="Z90" s="415"/>
      <c r="AA90" s="414">
        <v>3</v>
      </c>
      <c r="AB90" s="415"/>
      <c r="AC90" s="419">
        <v>4</v>
      </c>
      <c r="AD90" s="415"/>
      <c r="AE90" s="414">
        <f t="shared" si="5"/>
        <v>120</v>
      </c>
      <c r="AF90" s="415"/>
      <c r="AG90" s="411">
        <f t="shared" si="6"/>
        <v>54</v>
      </c>
      <c r="AH90" s="415"/>
      <c r="AI90" s="411">
        <v>18</v>
      </c>
      <c r="AJ90" s="414"/>
      <c r="AK90" s="411">
        <v>36</v>
      </c>
      <c r="AL90" s="415"/>
      <c r="AM90" s="414"/>
      <c r="AN90" s="415"/>
      <c r="AO90" s="411">
        <f t="shared" si="7"/>
        <v>66</v>
      </c>
      <c r="AP90" s="415"/>
      <c r="AQ90" s="411"/>
      <c r="AR90" s="412"/>
      <c r="AS90" s="413"/>
      <c r="AT90" s="415"/>
      <c r="AU90" s="411">
        <f>AG90/18</f>
        <v>3</v>
      </c>
      <c r="AV90" s="412"/>
      <c r="AW90" s="413"/>
      <c r="AX90" s="415"/>
      <c r="AY90" s="411"/>
      <c r="AZ90" s="412"/>
      <c r="BA90" s="413"/>
      <c r="BB90" s="415"/>
      <c r="BC90" s="421"/>
      <c r="BD90" s="421"/>
      <c r="BE90" s="421"/>
      <c r="BF90" s="421"/>
      <c r="BG90" s="120"/>
      <c r="BH90" s="121"/>
      <c r="BI90" s="121"/>
      <c r="BJ90" s="121"/>
    </row>
    <row r="91" spans="3:62" s="66" customFormat="1" ht="30" customHeight="1">
      <c r="C91" s="33"/>
      <c r="D91" s="405" t="s">
        <v>86</v>
      </c>
      <c r="E91" s="406"/>
      <c r="F91" s="407"/>
      <c r="G91" s="441" t="s">
        <v>134</v>
      </c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3"/>
      <c r="U91" s="419"/>
      <c r="V91" s="420"/>
      <c r="W91" s="412">
        <v>3</v>
      </c>
      <c r="X91" s="413"/>
      <c r="Y91" s="419">
        <v>3</v>
      </c>
      <c r="Z91" s="420"/>
      <c r="AA91" s="412">
        <v>3</v>
      </c>
      <c r="AB91" s="420"/>
      <c r="AC91" s="419">
        <v>4</v>
      </c>
      <c r="AD91" s="415"/>
      <c r="AE91" s="412">
        <f t="shared" si="5"/>
        <v>120</v>
      </c>
      <c r="AF91" s="413"/>
      <c r="AG91" s="419">
        <f t="shared" si="6"/>
        <v>54</v>
      </c>
      <c r="AH91" s="420"/>
      <c r="AI91" s="411">
        <v>18</v>
      </c>
      <c r="AJ91" s="414"/>
      <c r="AK91" s="419">
        <v>36</v>
      </c>
      <c r="AL91" s="420"/>
      <c r="AM91" s="412"/>
      <c r="AN91" s="413"/>
      <c r="AO91" s="419">
        <f t="shared" si="7"/>
        <v>66</v>
      </c>
      <c r="AP91" s="420"/>
      <c r="AQ91" s="412"/>
      <c r="AR91" s="422"/>
      <c r="AS91" s="422"/>
      <c r="AT91" s="413"/>
      <c r="AU91" s="419">
        <f>AG91/18</f>
        <v>3</v>
      </c>
      <c r="AV91" s="422"/>
      <c r="AW91" s="422"/>
      <c r="AX91" s="420"/>
      <c r="AY91" s="412"/>
      <c r="AZ91" s="422"/>
      <c r="BA91" s="422"/>
      <c r="BB91" s="420"/>
      <c r="BC91" s="421"/>
      <c r="BD91" s="421"/>
      <c r="BE91" s="421"/>
      <c r="BF91" s="421"/>
      <c r="BG91" s="120"/>
      <c r="BH91" s="121"/>
      <c r="BI91" s="121"/>
      <c r="BJ91" s="121"/>
    </row>
    <row r="92" spans="3:62" s="66" customFormat="1" ht="30" customHeight="1">
      <c r="C92" s="33"/>
      <c r="D92" s="405" t="s">
        <v>87</v>
      </c>
      <c r="E92" s="406"/>
      <c r="F92" s="407"/>
      <c r="G92" s="441" t="s">
        <v>135</v>
      </c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3"/>
      <c r="U92" s="419"/>
      <c r="V92" s="420"/>
      <c r="W92" s="412">
        <v>4</v>
      </c>
      <c r="X92" s="413"/>
      <c r="Y92" s="419">
        <v>4</v>
      </c>
      <c r="Z92" s="420"/>
      <c r="AA92" s="412">
        <v>4</v>
      </c>
      <c r="AB92" s="420"/>
      <c r="AC92" s="419">
        <v>4</v>
      </c>
      <c r="AD92" s="415"/>
      <c r="AE92" s="412">
        <f t="shared" si="5"/>
        <v>120</v>
      </c>
      <c r="AF92" s="413"/>
      <c r="AG92" s="419">
        <f t="shared" si="6"/>
        <v>54</v>
      </c>
      <c r="AH92" s="420"/>
      <c r="AI92" s="411">
        <v>18</v>
      </c>
      <c r="AJ92" s="414"/>
      <c r="AK92" s="419">
        <v>36</v>
      </c>
      <c r="AL92" s="420"/>
      <c r="AM92" s="412"/>
      <c r="AN92" s="413"/>
      <c r="AO92" s="419">
        <f t="shared" si="7"/>
        <v>66</v>
      </c>
      <c r="AP92" s="420"/>
      <c r="AQ92" s="412"/>
      <c r="AR92" s="422"/>
      <c r="AS92" s="422"/>
      <c r="AT92" s="413"/>
      <c r="AU92" s="419"/>
      <c r="AV92" s="422"/>
      <c r="AW92" s="422">
        <f>AG92/18</f>
        <v>3</v>
      </c>
      <c r="AX92" s="420"/>
      <c r="AY92" s="412"/>
      <c r="AZ92" s="422"/>
      <c r="BA92" s="422"/>
      <c r="BB92" s="420"/>
      <c r="BC92" s="421"/>
      <c r="BD92" s="421"/>
      <c r="BE92" s="421"/>
      <c r="BF92" s="421"/>
      <c r="BG92" s="120"/>
      <c r="BH92" s="121"/>
      <c r="BI92" s="121"/>
      <c r="BJ92" s="121"/>
    </row>
    <row r="93" spans="4:62" s="33" customFormat="1" ht="30" customHeight="1">
      <c r="D93" s="405" t="s">
        <v>88</v>
      </c>
      <c r="E93" s="406"/>
      <c r="F93" s="407"/>
      <c r="G93" s="441" t="s">
        <v>136</v>
      </c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3"/>
      <c r="U93" s="633"/>
      <c r="V93" s="415"/>
      <c r="W93" s="414">
        <v>4</v>
      </c>
      <c r="X93" s="415"/>
      <c r="Y93" s="411">
        <v>4</v>
      </c>
      <c r="Z93" s="415"/>
      <c r="AA93" s="414">
        <v>4</v>
      </c>
      <c r="AB93" s="415"/>
      <c r="AC93" s="419">
        <v>4</v>
      </c>
      <c r="AD93" s="415"/>
      <c r="AE93" s="412">
        <f t="shared" si="5"/>
        <v>120</v>
      </c>
      <c r="AF93" s="420"/>
      <c r="AG93" s="419">
        <f t="shared" si="6"/>
        <v>54</v>
      </c>
      <c r="AH93" s="420"/>
      <c r="AI93" s="411">
        <v>18</v>
      </c>
      <c r="AJ93" s="414"/>
      <c r="AK93" s="419">
        <v>36</v>
      </c>
      <c r="AL93" s="420"/>
      <c r="AM93" s="412"/>
      <c r="AN93" s="413"/>
      <c r="AO93" s="419">
        <f t="shared" si="7"/>
        <v>66</v>
      </c>
      <c r="AP93" s="420"/>
      <c r="AQ93" s="412"/>
      <c r="AR93" s="422"/>
      <c r="AS93" s="422"/>
      <c r="AT93" s="413"/>
      <c r="AU93" s="419"/>
      <c r="AV93" s="422"/>
      <c r="AW93" s="422">
        <f>AG93/18</f>
        <v>3</v>
      </c>
      <c r="AX93" s="420"/>
      <c r="AY93" s="412"/>
      <c r="AZ93" s="422"/>
      <c r="BA93" s="422"/>
      <c r="BB93" s="420"/>
      <c r="BC93" s="421"/>
      <c r="BD93" s="421"/>
      <c r="BE93" s="421"/>
      <c r="BF93" s="421"/>
      <c r="BH93" s="122"/>
      <c r="BI93" s="73"/>
      <c r="BJ93" s="73"/>
    </row>
    <row r="94" spans="4:62" s="33" customFormat="1" ht="30" customHeight="1">
      <c r="D94" s="405" t="s">
        <v>89</v>
      </c>
      <c r="E94" s="406"/>
      <c r="F94" s="407"/>
      <c r="G94" s="441" t="s">
        <v>137</v>
      </c>
      <c r="H94" s="442"/>
      <c r="I94" s="442"/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3"/>
      <c r="U94" s="633"/>
      <c r="V94" s="415"/>
      <c r="W94" s="414">
        <v>4</v>
      </c>
      <c r="X94" s="415"/>
      <c r="Y94" s="411"/>
      <c r="Z94" s="415"/>
      <c r="AA94" s="414">
        <v>4</v>
      </c>
      <c r="AB94" s="415"/>
      <c r="AC94" s="419">
        <v>4</v>
      </c>
      <c r="AD94" s="415"/>
      <c r="AE94" s="412">
        <f t="shared" si="5"/>
        <v>120</v>
      </c>
      <c r="AF94" s="420"/>
      <c r="AG94" s="419">
        <f t="shared" si="6"/>
        <v>54</v>
      </c>
      <c r="AH94" s="420"/>
      <c r="AI94" s="411">
        <v>18</v>
      </c>
      <c r="AJ94" s="414"/>
      <c r="AK94" s="419">
        <v>36</v>
      </c>
      <c r="AL94" s="420"/>
      <c r="AM94" s="412"/>
      <c r="AN94" s="413"/>
      <c r="AO94" s="419">
        <f t="shared" si="7"/>
        <v>66</v>
      </c>
      <c r="AP94" s="420"/>
      <c r="AQ94" s="412"/>
      <c r="AR94" s="422"/>
      <c r="AS94" s="422"/>
      <c r="AT94" s="413"/>
      <c r="AU94" s="419"/>
      <c r="AV94" s="422"/>
      <c r="AW94" s="422">
        <f>AG94/18</f>
        <v>3</v>
      </c>
      <c r="AX94" s="420"/>
      <c r="AY94" s="412"/>
      <c r="AZ94" s="422"/>
      <c r="BA94" s="422"/>
      <c r="BB94" s="420"/>
      <c r="BC94" s="421"/>
      <c r="BD94" s="421"/>
      <c r="BE94" s="421"/>
      <c r="BF94" s="421"/>
      <c r="BH94" s="122"/>
      <c r="BI94" s="73"/>
      <c r="BJ94" s="73"/>
    </row>
    <row r="95" spans="4:62" s="33" customFormat="1" ht="30" customHeight="1">
      <c r="D95" s="405" t="s">
        <v>80</v>
      </c>
      <c r="E95" s="406"/>
      <c r="F95" s="407"/>
      <c r="G95" s="441" t="s">
        <v>138</v>
      </c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3"/>
      <c r="U95" s="440"/>
      <c r="V95" s="420"/>
      <c r="W95" s="412">
        <v>5</v>
      </c>
      <c r="X95" s="413"/>
      <c r="Y95" s="419">
        <v>5</v>
      </c>
      <c r="Z95" s="420"/>
      <c r="AA95" s="419">
        <v>5</v>
      </c>
      <c r="AB95" s="420"/>
      <c r="AC95" s="419">
        <v>4</v>
      </c>
      <c r="AD95" s="415"/>
      <c r="AE95" s="412">
        <f t="shared" si="5"/>
        <v>120</v>
      </c>
      <c r="AF95" s="413"/>
      <c r="AG95" s="419">
        <f t="shared" si="6"/>
        <v>54</v>
      </c>
      <c r="AH95" s="420"/>
      <c r="AI95" s="411">
        <v>18</v>
      </c>
      <c r="AJ95" s="414"/>
      <c r="AK95" s="419">
        <v>36</v>
      </c>
      <c r="AL95" s="420"/>
      <c r="AM95" s="412"/>
      <c r="AN95" s="413"/>
      <c r="AO95" s="419">
        <f t="shared" si="7"/>
        <v>66</v>
      </c>
      <c r="AP95" s="420"/>
      <c r="AQ95" s="412"/>
      <c r="AR95" s="422"/>
      <c r="AS95" s="422"/>
      <c r="AT95" s="413"/>
      <c r="AU95" s="419"/>
      <c r="AV95" s="422"/>
      <c r="AW95" s="422"/>
      <c r="AX95" s="420"/>
      <c r="AY95" s="412">
        <f>AG95/18</f>
        <v>3</v>
      </c>
      <c r="AZ95" s="422"/>
      <c r="BA95" s="422"/>
      <c r="BB95" s="420"/>
      <c r="BC95" s="421"/>
      <c r="BD95" s="421"/>
      <c r="BE95" s="421"/>
      <c r="BF95" s="421"/>
      <c r="BH95" s="122"/>
      <c r="BI95" s="73"/>
      <c r="BJ95" s="73"/>
    </row>
    <row r="96" spans="4:62" s="33" customFormat="1" ht="30" customHeight="1">
      <c r="D96" s="405" t="s">
        <v>82</v>
      </c>
      <c r="E96" s="406"/>
      <c r="F96" s="407"/>
      <c r="G96" s="441" t="s">
        <v>139</v>
      </c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3"/>
      <c r="U96" s="440"/>
      <c r="V96" s="420"/>
      <c r="W96" s="412">
        <v>5</v>
      </c>
      <c r="X96" s="413"/>
      <c r="Y96" s="419">
        <v>5</v>
      </c>
      <c r="Z96" s="420"/>
      <c r="AA96" s="419">
        <v>5</v>
      </c>
      <c r="AB96" s="420"/>
      <c r="AC96" s="419">
        <v>4</v>
      </c>
      <c r="AD96" s="415"/>
      <c r="AE96" s="412">
        <f t="shared" si="5"/>
        <v>120</v>
      </c>
      <c r="AF96" s="413"/>
      <c r="AG96" s="419">
        <f t="shared" si="6"/>
        <v>54</v>
      </c>
      <c r="AH96" s="420"/>
      <c r="AI96" s="411">
        <v>18</v>
      </c>
      <c r="AJ96" s="414"/>
      <c r="AK96" s="419">
        <v>36</v>
      </c>
      <c r="AL96" s="420"/>
      <c r="AM96" s="412"/>
      <c r="AN96" s="413"/>
      <c r="AO96" s="419">
        <f t="shared" si="7"/>
        <v>66</v>
      </c>
      <c r="AP96" s="420"/>
      <c r="AQ96" s="412"/>
      <c r="AR96" s="422"/>
      <c r="AS96" s="422"/>
      <c r="AT96" s="413"/>
      <c r="AU96" s="419"/>
      <c r="AV96" s="422"/>
      <c r="AW96" s="422"/>
      <c r="AX96" s="420"/>
      <c r="AY96" s="412">
        <f>AG96/18</f>
        <v>3</v>
      </c>
      <c r="AZ96" s="422"/>
      <c r="BA96" s="422"/>
      <c r="BB96" s="420"/>
      <c r="BC96" s="421"/>
      <c r="BD96" s="421"/>
      <c r="BE96" s="421"/>
      <c r="BF96" s="421"/>
      <c r="BH96" s="122"/>
      <c r="BI96" s="73"/>
      <c r="BJ96" s="73"/>
    </row>
    <row r="97" spans="4:62" s="33" customFormat="1" ht="30" customHeight="1">
      <c r="D97" s="405" t="s">
        <v>151</v>
      </c>
      <c r="E97" s="406"/>
      <c r="F97" s="407"/>
      <c r="G97" s="441" t="s">
        <v>156</v>
      </c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3"/>
      <c r="U97" s="440"/>
      <c r="V97" s="420"/>
      <c r="W97" s="412">
        <v>5</v>
      </c>
      <c r="X97" s="413"/>
      <c r="Y97" s="419">
        <v>5</v>
      </c>
      <c r="Z97" s="420"/>
      <c r="AA97" s="419">
        <v>5</v>
      </c>
      <c r="AB97" s="420"/>
      <c r="AC97" s="419">
        <v>4</v>
      </c>
      <c r="AD97" s="415"/>
      <c r="AE97" s="412">
        <f t="shared" si="5"/>
        <v>120</v>
      </c>
      <c r="AF97" s="413"/>
      <c r="AG97" s="419">
        <f t="shared" si="6"/>
        <v>54</v>
      </c>
      <c r="AH97" s="420"/>
      <c r="AI97" s="411">
        <v>18</v>
      </c>
      <c r="AJ97" s="414"/>
      <c r="AK97" s="419">
        <v>36</v>
      </c>
      <c r="AL97" s="420"/>
      <c r="AM97" s="412"/>
      <c r="AN97" s="413"/>
      <c r="AO97" s="419">
        <f t="shared" si="7"/>
        <v>66</v>
      </c>
      <c r="AP97" s="420"/>
      <c r="AQ97" s="412"/>
      <c r="AR97" s="422"/>
      <c r="AS97" s="422"/>
      <c r="AT97" s="413"/>
      <c r="AU97" s="419"/>
      <c r="AV97" s="422"/>
      <c r="AW97" s="422"/>
      <c r="AX97" s="420"/>
      <c r="AY97" s="412">
        <f>AG97/18</f>
        <v>3</v>
      </c>
      <c r="AZ97" s="422"/>
      <c r="BA97" s="422"/>
      <c r="BB97" s="420"/>
      <c r="BC97" s="421"/>
      <c r="BD97" s="421"/>
      <c r="BE97" s="421"/>
      <c r="BF97" s="421"/>
      <c r="BH97" s="122"/>
      <c r="BI97" s="73"/>
      <c r="BJ97" s="73"/>
    </row>
    <row r="98" spans="4:62" s="33" customFormat="1" ht="30" customHeight="1">
      <c r="D98" s="405" t="s">
        <v>152</v>
      </c>
      <c r="E98" s="406"/>
      <c r="F98" s="407"/>
      <c r="G98" s="441" t="s">
        <v>157</v>
      </c>
      <c r="H98" s="442"/>
      <c r="I98" s="442"/>
      <c r="J98" s="442"/>
      <c r="K98" s="442"/>
      <c r="L98" s="442"/>
      <c r="M98" s="442"/>
      <c r="N98" s="442"/>
      <c r="O98" s="442"/>
      <c r="P98" s="442"/>
      <c r="Q98" s="442"/>
      <c r="R98" s="442"/>
      <c r="S98" s="442"/>
      <c r="T98" s="443"/>
      <c r="U98" s="440"/>
      <c r="V98" s="420"/>
      <c r="W98" s="412">
        <v>5</v>
      </c>
      <c r="X98" s="413"/>
      <c r="Y98" s="419">
        <v>5</v>
      </c>
      <c r="Z98" s="420"/>
      <c r="AA98" s="419">
        <v>5</v>
      </c>
      <c r="AB98" s="420"/>
      <c r="AC98" s="419">
        <v>4</v>
      </c>
      <c r="AD98" s="415"/>
      <c r="AE98" s="412">
        <f t="shared" si="5"/>
        <v>120</v>
      </c>
      <c r="AF98" s="413"/>
      <c r="AG98" s="419">
        <f t="shared" si="6"/>
        <v>54</v>
      </c>
      <c r="AH98" s="420"/>
      <c r="AI98" s="411">
        <v>18</v>
      </c>
      <c r="AJ98" s="414"/>
      <c r="AK98" s="419">
        <v>36</v>
      </c>
      <c r="AL98" s="420"/>
      <c r="AM98" s="412"/>
      <c r="AN98" s="413"/>
      <c r="AO98" s="419">
        <f t="shared" si="7"/>
        <v>66</v>
      </c>
      <c r="AP98" s="420"/>
      <c r="AQ98" s="412"/>
      <c r="AR98" s="422"/>
      <c r="AS98" s="422"/>
      <c r="AT98" s="413"/>
      <c r="AU98" s="419"/>
      <c r="AV98" s="422"/>
      <c r="AW98" s="422"/>
      <c r="AX98" s="420"/>
      <c r="AY98" s="412">
        <f>AG98/18</f>
        <v>3</v>
      </c>
      <c r="AZ98" s="422"/>
      <c r="BA98" s="422"/>
      <c r="BB98" s="420"/>
      <c r="BC98" s="421"/>
      <c r="BD98" s="421"/>
      <c r="BE98" s="421"/>
      <c r="BF98" s="421"/>
      <c r="BH98" s="122"/>
      <c r="BI98" s="73"/>
      <c r="BJ98" s="73"/>
    </row>
    <row r="99" spans="4:62" s="33" customFormat="1" ht="30" customHeight="1">
      <c r="D99" s="405" t="s">
        <v>153</v>
      </c>
      <c r="E99" s="406"/>
      <c r="F99" s="407"/>
      <c r="G99" s="441" t="s">
        <v>158</v>
      </c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3"/>
      <c r="U99" s="440"/>
      <c r="V99" s="420"/>
      <c r="W99" s="412">
        <v>6</v>
      </c>
      <c r="X99" s="413"/>
      <c r="Y99" s="419">
        <v>6</v>
      </c>
      <c r="Z99" s="420"/>
      <c r="AA99" s="419">
        <v>6</v>
      </c>
      <c r="AB99" s="420"/>
      <c r="AC99" s="419">
        <v>4</v>
      </c>
      <c r="AD99" s="415"/>
      <c r="AE99" s="412">
        <f t="shared" si="5"/>
        <v>120</v>
      </c>
      <c r="AF99" s="413"/>
      <c r="AG99" s="419">
        <f t="shared" si="6"/>
        <v>54</v>
      </c>
      <c r="AH99" s="420"/>
      <c r="AI99" s="411">
        <v>18</v>
      </c>
      <c r="AJ99" s="414"/>
      <c r="AK99" s="419">
        <v>36</v>
      </c>
      <c r="AL99" s="420"/>
      <c r="AM99" s="412"/>
      <c r="AN99" s="413"/>
      <c r="AO99" s="419">
        <f t="shared" si="7"/>
        <v>66</v>
      </c>
      <c r="AP99" s="420"/>
      <c r="AQ99" s="412"/>
      <c r="AR99" s="422"/>
      <c r="AS99" s="422"/>
      <c r="AT99" s="413"/>
      <c r="AU99" s="419"/>
      <c r="AV99" s="422"/>
      <c r="AW99" s="422"/>
      <c r="AX99" s="420"/>
      <c r="AY99" s="412"/>
      <c r="AZ99" s="422"/>
      <c r="BA99" s="422">
        <f>AG99/9</f>
        <v>6</v>
      </c>
      <c r="BB99" s="420"/>
      <c r="BC99" s="421"/>
      <c r="BD99" s="421"/>
      <c r="BE99" s="421"/>
      <c r="BF99" s="421"/>
      <c r="BH99" s="122"/>
      <c r="BI99" s="73"/>
      <c r="BJ99" s="73"/>
    </row>
    <row r="100" spans="4:62" s="33" customFormat="1" ht="30" customHeight="1">
      <c r="D100" s="405" t="s">
        <v>154</v>
      </c>
      <c r="E100" s="406"/>
      <c r="F100" s="407"/>
      <c r="G100" s="441" t="s">
        <v>159</v>
      </c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3"/>
      <c r="U100" s="440"/>
      <c r="V100" s="420"/>
      <c r="W100" s="412">
        <v>6</v>
      </c>
      <c r="X100" s="413"/>
      <c r="Y100" s="419">
        <v>6</v>
      </c>
      <c r="Z100" s="420"/>
      <c r="AA100" s="419">
        <v>6</v>
      </c>
      <c r="AB100" s="420"/>
      <c r="AC100" s="419">
        <v>4</v>
      </c>
      <c r="AD100" s="415"/>
      <c r="AE100" s="412">
        <f t="shared" si="5"/>
        <v>120</v>
      </c>
      <c r="AF100" s="413"/>
      <c r="AG100" s="419">
        <f t="shared" si="6"/>
        <v>36</v>
      </c>
      <c r="AH100" s="420"/>
      <c r="AI100" s="412">
        <v>18</v>
      </c>
      <c r="AJ100" s="413"/>
      <c r="AK100" s="419">
        <v>18</v>
      </c>
      <c r="AL100" s="420"/>
      <c r="AM100" s="412"/>
      <c r="AN100" s="413"/>
      <c r="AO100" s="419">
        <f t="shared" si="7"/>
        <v>84</v>
      </c>
      <c r="AP100" s="420"/>
      <c r="AQ100" s="412"/>
      <c r="AR100" s="422"/>
      <c r="AS100" s="422"/>
      <c r="AT100" s="413"/>
      <c r="AU100" s="419"/>
      <c r="AV100" s="422"/>
      <c r="AW100" s="422"/>
      <c r="AX100" s="420"/>
      <c r="AY100" s="412"/>
      <c r="AZ100" s="422"/>
      <c r="BA100" s="422">
        <f>AG100/9</f>
        <v>4</v>
      </c>
      <c r="BB100" s="420"/>
      <c r="BC100" s="421"/>
      <c r="BD100" s="421"/>
      <c r="BE100" s="421"/>
      <c r="BF100" s="421"/>
      <c r="BH100" s="122"/>
      <c r="BI100" s="73"/>
      <c r="BJ100" s="73"/>
    </row>
    <row r="101" spans="4:62" s="33" customFormat="1" ht="30" customHeight="1" thickBot="1">
      <c r="D101" s="405" t="s">
        <v>155</v>
      </c>
      <c r="E101" s="406"/>
      <c r="F101" s="407"/>
      <c r="G101" s="441" t="s">
        <v>160</v>
      </c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3"/>
      <c r="U101" s="638"/>
      <c r="V101" s="639"/>
      <c r="W101" s="412">
        <v>6</v>
      </c>
      <c r="X101" s="420"/>
      <c r="Y101" s="638">
        <v>6</v>
      </c>
      <c r="Z101" s="660"/>
      <c r="AA101" s="501">
        <v>6</v>
      </c>
      <c r="AB101" s="502"/>
      <c r="AC101" s="419">
        <v>4</v>
      </c>
      <c r="AD101" s="415"/>
      <c r="AE101" s="412">
        <f t="shared" si="5"/>
        <v>120</v>
      </c>
      <c r="AF101" s="413"/>
      <c r="AG101" s="419">
        <f t="shared" si="6"/>
        <v>36</v>
      </c>
      <c r="AH101" s="420"/>
      <c r="AI101" s="412">
        <v>18</v>
      </c>
      <c r="AJ101" s="413"/>
      <c r="AK101" s="638">
        <v>18</v>
      </c>
      <c r="AL101" s="639"/>
      <c r="AM101" s="412"/>
      <c r="AN101" s="413"/>
      <c r="AO101" s="419">
        <f t="shared" si="7"/>
        <v>84</v>
      </c>
      <c r="AP101" s="420"/>
      <c r="AQ101" s="412"/>
      <c r="AR101" s="422"/>
      <c r="AS101" s="422"/>
      <c r="AT101" s="413"/>
      <c r="AU101" s="419"/>
      <c r="AV101" s="422"/>
      <c r="AW101" s="422"/>
      <c r="AX101" s="420"/>
      <c r="AY101" s="412"/>
      <c r="AZ101" s="422"/>
      <c r="BA101" s="422">
        <f>AG101/9</f>
        <v>4</v>
      </c>
      <c r="BB101" s="420"/>
      <c r="BC101" s="421"/>
      <c r="BD101" s="421"/>
      <c r="BE101" s="421"/>
      <c r="BF101" s="421"/>
      <c r="BH101" s="122"/>
      <c r="BI101" s="73"/>
      <c r="BJ101" s="73"/>
    </row>
    <row r="102" spans="4:62" s="33" customFormat="1" ht="24" customHeight="1" thickBot="1">
      <c r="D102" s="630" t="s">
        <v>112</v>
      </c>
      <c r="E102" s="631"/>
      <c r="F102" s="631"/>
      <c r="G102" s="631"/>
      <c r="H102" s="631"/>
      <c r="I102" s="631"/>
      <c r="J102" s="631"/>
      <c r="K102" s="631"/>
      <c r="L102" s="631"/>
      <c r="M102" s="631"/>
      <c r="N102" s="631"/>
      <c r="O102" s="631"/>
      <c r="P102" s="631"/>
      <c r="Q102" s="631"/>
      <c r="R102" s="631"/>
      <c r="S102" s="631"/>
      <c r="T102" s="632"/>
      <c r="U102" s="449"/>
      <c r="V102" s="654"/>
      <c r="W102" s="655">
        <v>14</v>
      </c>
      <c r="X102" s="654"/>
      <c r="Y102" s="449"/>
      <c r="Z102" s="656"/>
      <c r="AA102" s="657">
        <v>14</v>
      </c>
      <c r="AB102" s="629"/>
      <c r="AC102" s="448">
        <f>SUM(AC88:AD101)</f>
        <v>56</v>
      </c>
      <c r="AD102" s="448"/>
      <c r="AE102" s="448">
        <f>SUM(AE88:AF101)</f>
        <v>1680</v>
      </c>
      <c r="AF102" s="448"/>
      <c r="AG102" s="448">
        <f>SUM(AG88:AH101)</f>
        <v>720</v>
      </c>
      <c r="AH102" s="448"/>
      <c r="AI102" s="448">
        <f>SUM(AI88:AJ101)</f>
        <v>252</v>
      </c>
      <c r="AJ102" s="448"/>
      <c r="AK102" s="448">
        <f>SUM(AK88:AL101)</f>
        <v>468</v>
      </c>
      <c r="AL102" s="448"/>
      <c r="AM102" s="448">
        <f>SUM(AM88:AN101)</f>
        <v>0</v>
      </c>
      <c r="AN102" s="448"/>
      <c r="AO102" s="448">
        <f>SUM(AO88:AP101)</f>
        <v>960</v>
      </c>
      <c r="AP102" s="448"/>
      <c r="AQ102" s="448">
        <f>SUM(AQ88:AR101)</f>
        <v>0</v>
      </c>
      <c r="AR102" s="449"/>
      <c r="AS102" s="447">
        <f>SUM(AS88:AT101)</f>
        <v>0</v>
      </c>
      <c r="AT102" s="448"/>
      <c r="AU102" s="448">
        <f>SUM(AU88:AV101)</f>
        <v>12</v>
      </c>
      <c r="AV102" s="449"/>
      <c r="AW102" s="447">
        <f>SUM(AW88:AX101)</f>
        <v>9</v>
      </c>
      <c r="AX102" s="448"/>
      <c r="AY102" s="448">
        <f>SUM(AY88:AZ101)</f>
        <v>12</v>
      </c>
      <c r="AZ102" s="449"/>
      <c r="BA102" s="447">
        <f>SUM(BA88:BB101)</f>
        <v>14</v>
      </c>
      <c r="BB102" s="448"/>
      <c r="BC102" s="618"/>
      <c r="BD102" s="618"/>
      <c r="BE102" s="618"/>
      <c r="BF102" s="618"/>
      <c r="BG102" s="69"/>
      <c r="BH102" s="113"/>
      <c r="BI102" s="70"/>
      <c r="BJ102" s="70"/>
    </row>
    <row r="103" spans="4:62" s="69" customFormat="1" ht="24.75" customHeight="1" thickBot="1">
      <c r="D103" s="640" t="s">
        <v>98</v>
      </c>
      <c r="E103" s="641"/>
      <c r="F103" s="641"/>
      <c r="G103" s="641"/>
      <c r="H103" s="641"/>
      <c r="I103" s="641"/>
      <c r="J103" s="641"/>
      <c r="K103" s="641"/>
      <c r="L103" s="641"/>
      <c r="M103" s="641"/>
      <c r="N103" s="641"/>
      <c r="O103" s="641"/>
      <c r="P103" s="641"/>
      <c r="Q103" s="641"/>
      <c r="R103" s="641"/>
      <c r="S103" s="641"/>
      <c r="T103" s="642"/>
      <c r="U103" s="634">
        <f>U102+U86</f>
        <v>0</v>
      </c>
      <c r="V103" s="635"/>
      <c r="W103" s="652">
        <f>W102+W86</f>
        <v>16</v>
      </c>
      <c r="X103" s="635"/>
      <c r="Y103" s="634">
        <f>Y102+Y86</f>
        <v>0</v>
      </c>
      <c r="Z103" s="651"/>
      <c r="AA103" s="634">
        <f>AA102+AA86</f>
        <v>16</v>
      </c>
      <c r="AB103" s="635"/>
      <c r="AC103" s="636">
        <f>AC102+AC86</f>
        <v>60</v>
      </c>
      <c r="AD103" s="637"/>
      <c r="AE103" s="636">
        <f>AE102+AE86</f>
        <v>1800</v>
      </c>
      <c r="AF103" s="637"/>
      <c r="AG103" s="636">
        <f>AG102+AG86</f>
        <v>792</v>
      </c>
      <c r="AH103" s="637"/>
      <c r="AI103" s="636">
        <f>AI102+AI86</f>
        <v>288</v>
      </c>
      <c r="AJ103" s="637"/>
      <c r="AK103" s="636">
        <f>AK102+AK86</f>
        <v>504</v>
      </c>
      <c r="AL103" s="637"/>
      <c r="AM103" s="636">
        <f>AM102+AM86</f>
        <v>0</v>
      </c>
      <c r="AN103" s="637"/>
      <c r="AO103" s="636">
        <f>AO102+AO86</f>
        <v>1008</v>
      </c>
      <c r="AP103" s="637"/>
      <c r="AQ103" s="653">
        <f>AQ102+AQ86</f>
        <v>0</v>
      </c>
      <c r="AR103" s="652"/>
      <c r="AS103" s="636">
        <f>AS102+AS86</f>
        <v>0</v>
      </c>
      <c r="AT103" s="637"/>
      <c r="AU103" s="653">
        <f>AU102+AU86</f>
        <v>14</v>
      </c>
      <c r="AV103" s="652"/>
      <c r="AW103" s="636">
        <f>AW102+AW86</f>
        <v>11</v>
      </c>
      <c r="AX103" s="637"/>
      <c r="AY103" s="653">
        <f>AY102+AY86</f>
        <v>12</v>
      </c>
      <c r="AZ103" s="652"/>
      <c r="BA103" s="636">
        <f>BA102+BA86</f>
        <v>14</v>
      </c>
      <c r="BB103" s="637"/>
      <c r="BC103" s="445"/>
      <c r="BD103" s="445"/>
      <c r="BE103" s="445"/>
      <c r="BF103" s="445"/>
      <c r="BG103" s="112"/>
      <c r="BH103" s="110"/>
      <c r="BI103" s="70"/>
      <c r="BJ103" s="70"/>
    </row>
    <row r="104" spans="3:62" s="77" customFormat="1" ht="25.5" customHeight="1" thickBot="1">
      <c r="C104" s="78"/>
      <c r="D104" s="434" t="s">
        <v>90</v>
      </c>
      <c r="E104" s="643"/>
      <c r="F104" s="643"/>
      <c r="G104" s="643"/>
      <c r="H104" s="643"/>
      <c r="I104" s="643"/>
      <c r="J104" s="643"/>
      <c r="K104" s="643"/>
      <c r="L104" s="643"/>
      <c r="M104" s="643"/>
      <c r="N104" s="643"/>
      <c r="O104" s="643"/>
      <c r="P104" s="643"/>
      <c r="Q104" s="643"/>
      <c r="R104" s="643"/>
      <c r="S104" s="643"/>
      <c r="T104" s="644"/>
      <c r="U104" s="645">
        <f>U103+U81</f>
        <v>18</v>
      </c>
      <c r="V104" s="646"/>
      <c r="W104" s="647">
        <f>W103+W81</f>
        <v>33</v>
      </c>
      <c r="X104" s="646"/>
      <c r="Y104" s="645">
        <f>Y103+Y81</f>
        <v>8</v>
      </c>
      <c r="Z104" s="650"/>
      <c r="AA104" s="645">
        <f>AA103+AA81</f>
        <v>35</v>
      </c>
      <c r="AB104" s="646"/>
      <c r="AC104" s="649">
        <f>AC103+AC81</f>
        <v>240</v>
      </c>
      <c r="AD104" s="649"/>
      <c r="AE104" s="648">
        <f>AE103+AE81</f>
        <v>7200</v>
      </c>
      <c r="AF104" s="648"/>
      <c r="AG104" s="648">
        <f>AG103+AG81</f>
        <v>2268</v>
      </c>
      <c r="AH104" s="648"/>
      <c r="AI104" s="648">
        <f>AI103+AI81</f>
        <v>900</v>
      </c>
      <c r="AJ104" s="648"/>
      <c r="AK104" s="648">
        <f>AK103+AK81</f>
        <v>1116</v>
      </c>
      <c r="AL104" s="648"/>
      <c r="AM104" s="648">
        <f>AM103+AM81</f>
        <v>252</v>
      </c>
      <c r="AN104" s="648"/>
      <c r="AO104" s="648">
        <f>AO103+AO81</f>
        <v>3132</v>
      </c>
      <c r="AP104" s="648"/>
      <c r="AQ104" s="649">
        <f>AQ103+AQ81</f>
        <v>24</v>
      </c>
      <c r="AR104" s="645"/>
      <c r="AS104" s="659">
        <f>AS103+AS81</f>
        <v>24</v>
      </c>
      <c r="AT104" s="649"/>
      <c r="AU104" s="649">
        <f>AU103+AU81</f>
        <v>22</v>
      </c>
      <c r="AV104" s="645"/>
      <c r="AW104" s="659">
        <f>AW103+AW81</f>
        <v>23</v>
      </c>
      <c r="AX104" s="649"/>
      <c r="AY104" s="649">
        <f>AY103+AY81</f>
        <v>21</v>
      </c>
      <c r="AZ104" s="645"/>
      <c r="BA104" s="659">
        <f>BA103+BA81</f>
        <v>24</v>
      </c>
      <c r="BB104" s="649"/>
      <c r="BC104" s="658"/>
      <c r="BD104" s="658"/>
      <c r="BE104" s="658"/>
      <c r="BF104" s="658"/>
      <c r="BG104" s="79"/>
      <c r="BH104" s="75"/>
      <c r="BI104" s="70"/>
      <c r="BJ104" s="70"/>
    </row>
    <row r="105" spans="3:62" s="77" customFormat="1" ht="25.5" customHeight="1" thickBot="1">
      <c r="C105" s="78"/>
      <c r="D105" s="666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84"/>
      <c r="U105" s="678" t="s">
        <v>91</v>
      </c>
      <c r="V105" s="679"/>
      <c r="W105" s="679"/>
      <c r="X105" s="679"/>
      <c r="Y105" s="679"/>
      <c r="Z105" s="679"/>
      <c r="AA105" s="679"/>
      <c r="AB105" s="679"/>
      <c r="AC105" s="679"/>
      <c r="AD105" s="679"/>
      <c r="AE105" s="679"/>
      <c r="AF105" s="679"/>
      <c r="AG105" s="679"/>
      <c r="AH105" s="679"/>
      <c r="AI105" s="679"/>
      <c r="AJ105" s="679"/>
      <c r="AK105" s="679"/>
      <c r="AL105" s="679"/>
      <c r="AM105" s="679"/>
      <c r="AN105" s="679"/>
      <c r="AO105" s="679"/>
      <c r="AP105" s="680"/>
      <c r="AQ105" s="649">
        <v>4</v>
      </c>
      <c r="AR105" s="645"/>
      <c r="AS105" s="659">
        <v>4</v>
      </c>
      <c r="AT105" s="649"/>
      <c r="AU105" s="649">
        <v>3</v>
      </c>
      <c r="AV105" s="645"/>
      <c r="AW105" s="659">
        <v>3</v>
      </c>
      <c r="AX105" s="649"/>
      <c r="AY105" s="649">
        <v>2</v>
      </c>
      <c r="AZ105" s="645"/>
      <c r="BA105" s="659">
        <v>2</v>
      </c>
      <c r="BB105" s="649"/>
      <c r="BC105" s="661">
        <f>SUM(AQ105:BB105)</f>
        <v>18</v>
      </c>
      <c r="BD105" s="661"/>
      <c r="BE105" s="658"/>
      <c r="BF105" s="658"/>
      <c r="BG105" s="80"/>
      <c r="BH105" s="76"/>
      <c r="BI105" s="81"/>
      <c r="BJ105" s="81"/>
    </row>
    <row r="106" spans="4:62" s="77" customFormat="1" ht="25.5" customHeight="1" thickBot="1">
      <c r="D106" s="667"/>
      <c r="E106" s="677"/>
      <c r="F106" s="677"/>
      <c r="G106" s="677"/>
      <c r="H106" s="677"/>
      <c r="I106" s="677"/>
      <c r="J106" s="677"/>
      <c r="K106" s="677"/>
      <c r="L106" s="677"/>
      <c r="M106" s="677"/>
      <c r="N106" s="677"/>
      <c r="O106" s="677"/>
      <c r="P106" s="677"/>
      <c r="Q106" s="677"/>
      <c r="R106" s="677"/>
      <c r="S106" s="677"/>
      <c r="T106" s="115"/>
      <c r="U106" s="668" t="s">
        <v>127</v>
      </c>
      <c r="V106" s="669"/>
      <c r="W106" s="669"/>
      <c r="X106" s="669"/>
      <c r="Y106" s="669"/>
      <c r="Z106" s="669"/>
      <c r="AA106" s="669"/>
      <c r="AB106" s="669"/>
      <c r="AC106" s="669"/>
      <c r="AD106" s="669"/>
      <c r="AE106" s="669"/>
      <c r="AF106" s="669"/>
      <c r="AG106" s="669"/>
      <c r="AH106" s="669"/>
      <c r="AI106" s="669"/>
      <c r="AJ106" s="669"/>
      <c r="AK106" s="669"/>
      <c r="AL106" s="669"/>
      <c r="AM106" s="669"/>
      <c r="AN106" s="669"/>
      <c r="AO106" s="669"/>
      <c r="AP106" s="670"/>
      <c r="AQ106" s="662">
        <v>5</v>
      </c>
      <c r="AR106" s="663"/>
      <c r="AS106" s="664">
        <v>5</v>
      </c>
      <c r="AT106" s="662"/>
      <c r="AU106" s="662">
        <v>6</v>
      </c>
      <c r="AV106" s="663"/>
      <c r="AW106" s="664">
        <v>6</v>
      </c>
      <c r="AX106" s="662"/>
      <c r="AY106" s="662">
        <v>6</v>
      </c>
      <c r="AZ106" s="663"/>
      <c r="BA106" s="664">
        <v>5</v>
      </c>
      <c r="BB106" s="662"/>
      <c r="BC106" s="661">
        <f>SUM(AQ106:BB106)</f>
        <v>33</v>
      </c>
      <c r="BD106" s="661"/>
      <c r="BE106" s="658"/>
      <c r="BF106" s="658"/>
      <c r="BG106" s="80"/>
      <c r="BH106" s="81"/>
      <c r="BI106" s="81"/>
      <c r="BJ106" s="81"/>
    </row>
    <row r="107" spans="4:62" s="77" customFormat="1" ht="25.5" customHeight="1" thickBot="1"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5"/>
      <c r="O107" s="115"/>
      <c r="P107" s="115"/>
      <c r="Q107" s="115"/>
      <c r="R107" s="115"/>
      <c r="S107" s="115"/>
      <c r="T107" s="115"/>
      <c r="U107" s="678" t="s">
        <v>128</v>
      </c>
      <c r="V107" s="679"/>
      <c r="W107" s="679"/>
      <c r="X107" s="679"/>
      <c r="Y107" s="679"/>
      <c r="Z107" s="679"/>
      <c r="AA107" s="679"/>
      <c r="AB107" s="679"/>
      <c r="AC107" s="679"/>
      <c r="AD107" s="679"/>
      <c r="AE107" s="679"/>
      <c r="AF107" s="679"/>
      <c r="AG107" s="679"/>
      <c r="AH107" s="679"/>
      <c r="AI107" s="679"/>
      <c r="AJ107" s="679"/>
      <c r="AK107" s="679"/>
      <c r="AL107" s="679"/>
      <c r="AM107" s="679"/>
      <c r="AN107" s="679"/>
      <c r="AO107" s="679"/>
      <c r="AP107" s="680"/>
      <c r="AQ107" s="649"/>
      <c r="AR107" s="645"/>
      <c r="AS107" s="659"/>
      <c r="AT107" s="649"/>
      <c r="AU107" s="649">
        <v>1</v>
      </c>
      <c r="AV107" s="645"/>
      <c r="AW107" s="659">
        <v>1</v>
      </c>
      <c r="AX107" s="649"/>
      <c r="AY107" s="649">
        <v>1</v>
      </c>
      <c r="AZ107" s="645"/>
      <c r="BA107" s="659"/>
      <c r="BB107" s="649"/>
      <c r="BC107" s="658"/>
      <c r="BD107" s="658"/>
      <c r="BE107" s="658"/>
      <c r="BF107" s="658"/>
      <c r="BG107" s="80"/>
      <c r="BH107" s="81"/>
      <c r="BI107" s="81"/>
      <c r="BJ107" s="81"/>
    </row>
    <row r="108" spans="4:62" s="77" customFormat="1" ht="24" customHeight="1" thickBot="1"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15"/>
      <c r="O108" s="115"/>
      <c r="P108" s="115"/>
      <c r="Q108" s="115"/>
      <c r="R108" s="115"/>
      <c r="S108" s="115"/>
      <c r="T108" s="115"/>
      <c r="U108" s="693" t="s">
        <v>129</v>
      </c>
      <c r="V108" s="694"/>
      <c r="W108" s="694"/>
      <c r="X108" s="694"/>
      <c r="Y108" s="694"/>
      <c r="Z108" s="694"/>
      <c r="AA108" s="694"/>
      <c r="AB108" s="694"/>
      <c r="AC108" s="694"/>
      <c r="AD108" s="694"/>
      <c r="AE108" s="694"/>
      <c r="AF108" s="694"/>
      <c r="AG108" s="694"/>
      <c r="AH108" s="694"/>
      <c r="AI108" s="694"/>
      <c r="AJ108" s="694"/>
      <c r="AK108" s="694"/>
      <c r="AL108" s="694"/>
      <c r="AM108" s="694"/>
      <c r="AN108" s="694"/>
      <c r="AO108" s="694"/>
      <c r="AP108" s="695"/>
      <c r="AQ108" s="681"/>
      <c r="AR108" s="682"/>
      <c r="AS108" s="683"/>
      <c r="AT108" s="681"/>
      <c r="AU108" s="681"/>
      <c r="AV108" s="682"/>
      <c r="AW108" s="683"/>
      <c r="AX108" s="681"/>
      <c r="AY108" s="681"/>
      <c r="AZ108" s="682"/>
      <c r="BA108" s="683"/>
      <c r="BB108" s="681"/>
      <c r="BC108" s="658"/>
      <c r="BD108" s="658"/>
      <c r="BE108" s="658"/>
      <c r="BF108" s="658"/>
      <c r="BG108" s="81"/>
      <c r="BH108" s="81"/>
      <c r="BI108" s="81"/>
      <c r="BJ108" s="81"/>
    </row>
    <row r="109" spans="1:64" s="83" customFormat="1" ht="19.5" customHeight="1" thickBot="1">
      <c r="A109" s="82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81"/>
      <c r="BH109" s="81"/>
      <c r="BI109" s="81"/>
      <c r="BJ109" s="81"/>
      <c r="BK109" s="77"/>
      <c r="BL109" s="77"/>
    </row>
    <row r="110" spans="1:62" s="127" customFormat="1" ht="26.25" customHeight="1" thickBot="1">
      <c r="A110" s="126"/>
      <c r="D110" s="128"/>
      <c r="E110" s="686" t="s">
        <v>115</v>
      </c>
      <c r="F110" s="687"/>
      <c r="G110" s="687"/>
      <c r="H110" s="687"/>
      <c r="I110" s="687"/>
      <c r="J110" s="687"/>
      <c r="K110" s="687"/>
      <c r="L110" s="687"/>
      <c r="M110" s="687"/>
      <c r="N110" s="687"/>
      <c r="O110" s="687"/>
      <c r="P110" s="687"/>
      <c r="Q110" s="687"/>
      <c r="R110" s="687"/>
      <c r="S110" s="687"/>
      <c r="T110" s="687"/>
      <c r="U110" s="687"/>
      <c r="V110" s="687"/>
      <c r="W110" s="687"/>
      <c r="X110" s="687"/>
      <c r="Y110" s="687"/>
      <c r="Z110" s="687"/>
      <c r="AA110" s="687"/>
      <c r="AB110" s="687"/>
      <c r="AC110" s="687"/>
      <c r="AD110" s="687"/>
      <c r="AE110" s="687"/>
      <c r="AF110" s="687"/>
      <c r="AG110" s="687"/>
      <c r="AH110" s="688"/>
      <c r="AI110" s="689" t="s">
        <v>116</v>
      </c>
      <c r="AJ110" s="690"/>
      <c r="AK110" s="690"/>
      <c r="AL110" s="690"/>
      <c r="AM110" s="690"/>
      <c r="AN110" s="690"/>
      <c r="AO110" s="690"/>
      <c r="AP110" s="690"/>
      <c r="AQ110" s="690"/>
      <c r="AR110" s="690"/>
      <c r="AS110" s="690"/>
      <c r="AT110" s="690"/>
      <c r="AU110" s="690"/>
      <c r="AV110" s="690"/>
      <c r="AW110" s="690"/>
      <c r="AX110" s="690"/>
      <c r="AY110" s="690"/>
      <c r="AZ110" s="690"/>
      <c r="BA110" s="690"/>
      <c r="BB110" s="690"/>
      <c r="BC110" s="690"/>
      <c r="BD110" s="690"/>
      <c r="BE110" s="690"/>
      <c r="BF110" s="690"/>
      <c r="BG110" s="690"/>
      <c r="BH110" s="691"/>
      <c r="BI110" s="76"/>
      <c r="BJ110" s="76"/>
    </row>
    <row r="111" spans="1:62" s="127" customFormat="1" ht="26.25" customHeight="1">
      <c r="A111" s="126"/>
      <c r="D111" s="416" t="s">
        <v>163</v>
      </c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  <c r="AD111" s="417"/>
      <c r="AE111" s="417"/>
      <c r="AF111" s="417"/>
      <c r="AG111" s="417"/>
      <c r="AH111" s="417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AW111" s="418"/>
      <c r="AX111" s="418"/>
      <c r="AY111" s="418"/>
      <c r="AZ111" s="418"/>
      <c r="BA111" s="418"/>
      <c r="BB111" s="418"/>
      <c r="BC111" s="281"/>
      <c r="BD111" s="281"/>
      <c r="BE111" s="281"/>
      <c r="BF111" s="281"/>
      <c r="BG111" s="281"/>
      <c r="BH111" s="76"/>
      <c r="BI111" s="76"/>
      <c r="BJ111" s="76"/>
    </row>
    <row r="112" spans="1:62" s="127" customFormat="1" ht="26.25" customHeight="1">
      <c r="A112" s="126"/>
      <c r="D112" s="282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1"/>
      <c r="BD112" s="281"/>
      <c r="BE112" s="281"/>
      <c r="BF112" s="281"/>
      <c r="BG112" s="281"/>
      <c r="BH112" s="76"/>
      <c r="BI112" s="76"/>
      <c r="BJ112" s="76"/>
    </row>
    <row r="113" spans="1:63" s="80" customFormat="1" ht="15" customHeight="1">
      <c r="A113" s="84"/>
      <c r="B113" s="66"/>
      <c r="C113" s="66"/>
      <c r="D113" s="188"/>
      <c r="E113" s="188"/>
      <c r="F113" s="188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7"/>
      <c r="V113" s="187"/>
      <c r="W113" s="190"/>
      <c r="X113" s="190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81"/>
      <c r="BH113" s="81"/>
      <c r="BI113" s="81"/>
      <c r="BJ113" s="81"/>
      <c r="BK113" s="66"/>
    </row>
    <row r="114" spans="4:58" s="77" customFormat="1" ht="25.5" customHeight="1">
      <c r="D114" s="185"/>
      <c r="E114" s="185"/>
      <c r="F114" s="185"/>
      <c r="G114" s="85"/>
      <c r="H114" s="85"/>
      <c r="I114" s="85"/>
      <c r="J114" s="192" t="s">
        <v>92</v>
      </c>
      <c r="K114" s="192"/>
      <c r="L114" s="192"/>
      <c r="M114" s="192"/>
      <c r="N114" s="192"/>
      <c r="O114" s="192"/>
      <c r="P114" s="192"/>
      <c r="Q114" s="192"/>
      <c r="R114" s="192"/>
      <c r="S114" s="193"/>
      <c r="T114" s="193"/>
      <c r="U114" s="193"/>
      <c r="V114" s="194"/>
      <c r="W114" s="195"/>
      <c r="X114" s="196"/>
      <c r="Y114" s="196"/>
      <c r="Z114" s="715" t="s">
        <v>212</v>
      </c>
      <c r="AA114" s="716"/>
      <c r="AB114" s="716"/>
      <c r="AC114" s="716"/>
      <c r="AD114" s="716"/>
      <c r="AE114" s="716"/>
      <c r="AF114" s="716"/>
      <c r="AG114" s="716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</row>
    <row r="115" spans="4:62" s="77" customFormat="1" ht="27" customHeight="1">
      <c r="D115" s="197"/>
      <c r="E115" s="198"/>
      <c r="F115" s="198"/>
      <c r="G115" s="199"/>
      <c r="H115" s="199"/>
      <c r="I115" s="199"/>
      <c r="J115" s="200"/>
      <c r="K115" s="200"/>
      <c r="L115" s="201"/>
      <c r="M115" s="202"/>
      <c r="N115" s="202"/>
      <c r="O115" s="202"/>
      <c r="P115" s="203"/>
      <c r="Q115" s="684"/>
      <c r="R115" s="684"/>
      <c r="S115" s="684"/>
      <c r="T115" s="684"/>
      <c r="U115" s="204"/>
      <c r="V115" s="205"/>
      <c r="W115" s="205"/>
      <c r="X115" s="202"/>
      <c r="Y115" s="202"/>
      <c r="Z115" s="685"/>
      <c r="AA115" s="685"/>
      <c r="AB115" s="685"/>
      <c r="AC115" s="685"/>
      <c r="AD115" s="685"/>
      <c r="AE115" s="685"/>
      <c r="AF115" s="685"/>
      <c r="AG115" s="206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87"/>
      <c r="BH115" s="87"/>
      <c r="BI115" s="87"/>
      <c r="BJ115" s="87"/>
    </row>
    <row r="116" spans="4:62" s="77" customFormat="1" ht="18" customHeight="1">
      <c r="D116" s="126"/>
      <c r="E116" s="127"/>
      <c r="F116" s="127"/>
      <c r="G116" s="197"/>
      <c r="H116" s="198"/>
      <c r="I116" s="198"/>
      <c r="J116" s="192" t="s">
        <v>93</v>
      </c>
      <c r="K116" s="192"/>
      <c r="L116" s="192"/>
      <c r="M116" s="192"/>
      <c r="N116" s="192"/>
      <c r="O116" s="192"/>
      <c r="P116" s="192"/>
      <c r="Q116" s="284"/>
      <c r="R116" s="284"/>
      <c r="S116" s="193"/>
      <c r="T116" s="193"/>
      <c r="U116" s="193"/>
      <c r="V116" s="194"/>
      <c r="W116" s="195"/>
      <c r="X116" s="196"/>
      <c r="Y116" s="196"/>
      <c r="Z116" s="715" t="s">
        <v>212</v>
      </c>
      <c r="AA116" s="716"/>
      <c r="AB116" s="716"/>
      <c r="AC116" s="716"/>
      <c r="AD116" s="716"/>
      <c r="AE116" s="716"/>
      <c r="AF116" s="716"/>
      <c r="AG116" s="716"/>
      <c r="AH116" s="207"/>
      <c r="AI116" s="208"/>
      <c r="AJ116" s="208"/>
      <c r="AK116" s="717" t="s">
        <v>213</v>
      </c>
      <c r="AL116" s="718"/>
      <c r="AM116" s="718"/>
      <c r="AN116" s="718"/>
      <c r="AO116" s="718"/>
      <c r="AP116" s="718"/>
      <c r="AQ116" s="718"/>
      <c r="AR116" s="285"/>
      <c r="AS116" s="285"/>
      <c r="AT116" s="285"/>
      <c r="AU116" s="285"/>
      <c r="AV116" s="209"/>
      <c r="AW116" s="209"/>
      <c r="AX116" s="209"/>
      <c r="AY116" s="193"/>
      <c r="AZ116" s="719" t="s">
        <v>214</v>
      </c>
      <c r="BA116" s="720"/>
      <c r="BB116" s="720"/>
      <c r="BC116" s="720"/>
      <c r="BD116" s="720"/>
      <c r="BE116" s="720"/>
      <c r="BF116" s="720"/>
      <c r="BG116" s="720"/>
      <c r="BH116" s="125"/>
      <c r="BI116" s="86"/>
      <c r="BJ116" s="88"/>
    </row>
    <row r="117" spans="4:62" s="77" customFormat="1" ht="18" customHeight="1">
      <c r="D117" s="126"/>
      <c r="E117" s="127"/>
      <c r="F117" s="127"/>
      <c r="G117" s="197"/>
      <c r="H117" s="198"/>
      <c r="I117" s="198"/>
      <c r="J117" s="192"/>
      <c r="K117" s="192"/>
      <c r="L117" s="192"/>
      <c r="M117" s="192"/>
      <c r="N117" s="192"/>
      <c r="O117" s="192"/>
      <c r="P117" s="192"/>
      <c r="Q117" s="192"/>
      <c r="R117" s="192"/>
      <c r="S117" s="211"/>
      <c r="T117" s="211"/>
      <c r="U117" s="211"/>
      <c r="V117" s="268"/>
      <c r="W117" s="196"/>
      <c r="X117" s="196"/>
      <c r="Y117" s="196"/>
      <c r="Z117" s="269"/>
      <c r="AA117" s="270"/>
      <c r="AB117" s="270"/>
      <c r="AC117" s="270"/>
      <c r="AD117" s="270"/>
      <c r="AE117" s="270"/>
      <c r="AF117" s="270"/>
      <c r="AG117" s="269"/>
      <c r="AH117" s="207"/>
      <c r="AI117" s="208"/>
      <c r="AJ117" s="208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10"/>
      <c r="AW117" s="210"/>
      <c r="AX117" s="210"/>
      <c r="AY117" s="211"/>
      <c r="AZ117" s="211"/>
      <c r="BA117" s="271"/>
      <c r="BB117" s="268"/>
      <c r="BC117" s="185"/>
      <c r="BD117" s="261"/>
      <c r="BE117" s="261"/>
      <c r="BF117" s="261"/>
      <c r="BG117" s="124"/>
      <c r="BH117" s="125"/>
      <c r="BI117" s="86"/>
      <c r="BJ117" s="88"/>
    </row>
    <row r="118" spans="1:62" s="80" customFormat="1" ht="48" customHeight="1">
      <c r="A118" s="89"/>
      <c r="B118" s="90"/>
      <c r="C118" s="91"/>
      <c r="D118" s="665"/>
      <c r="E118" s="665"/>
      <c r="F118" s="665"/>
      <c r="G118" s="665"/>
      <c r="H118" s="665"/>
      <c r="I118" s="665"/>
      <c r="J118" s="665"/>
      <c r="K118" s="665"/>
      <c r="L118" s="665"/>
      <c r="M118" s="665"/>
      <c r="N118" s="665"/>
      <c r="O118" s="665"/>
      <c r="P118" s="665"/>
      <c r="Q118" s="665"/>
      <c r="R118" s="665"/>
      <c r="S118" s="665"/>
      <c r="T118" s="665"/>
      <c r="U118" s="665"/>
      <c r="V118" s="665"/>
      <c r="W118" s="665"/>
      <c r="X118" s="665"/>
      <c r="Y118" s="665"/>
      <c r="Z118" s="665"/>
      <c r="AA118" s="665"/>
      <c r="AB118" s="665"/>
      <c r="AC118" s="665"/>
      <c r="AD118" s="665"/>
      <c r="AE118" s="665"/>
      <c r="AF118" s="665"/>
      <c r="AG118" s="665"/>
      <c r="AH118" s="665"/>
      <c r="AI118" s="665"/>
      <c r="AJ118" s="665"/>
      <c r="AK118" s="665"/>
      <c r="AL118" s="665"/>
      <c r="AM118" s="665"/>
      <c r="AN118" s="665"/>
      <c r="AO118" s="665"/>
      <c r="AP118" s="665"/>
      <c r="AQ118" s="665"/>
      <c r="AR118" s="665"/>
      <c r="AS118" s="665"/>
      <c r="AT118" s="665"/>
      <c r="AU118" s="665"/>
      <c r="AV118" s="665"/>
      <c r="AW118" s="665"/>
      <c r="AX118" s="665"/>
      <c r="AY118" s="665"/>
      <c r="AZ118" s="665"/>
      <c r="BA118" s="665"/>
      <c r="BB118" s="665"/>
      <c r="BC118" s="665"/>
      <c r="BD118" s="665"/>
      <c r="BE118" s="665"/>
      <c r="BF118" s="665"/>
      <c r="BG118" s="665"/>
      <c r="BH118" s="66"/>
      <c r="BI118" s="66"/>
      <c r="BJ118" s="66"/>
    </row>
    <row r="119" spans="1:62" s="80" customFormat="1" ht="19.5" customHeight="1">
      <c r="A119" s="89"/>
      <c r="B119" s="90"/>
      <c r="C119" s="92"/>
      <c r="D119" s="197"/>
      <c r="E119" s="675"/>
      <c r="F119" s="675"/>
      <c r="G119" s="675"/>
      <c r="H119" s="675"/>
      <c r="I119" s="675"/>
      <c r="J119" s="675"/>
      <c r="K119" s="675"/>
      <c r="L119" s="675"/>
      <c r="M119" s="675"/>
      <c r="N119" s="675"/>
      <c r="O119" s="675"/>
      <c r="P119" s="675"/>
      <c r="Q119" s="675"/>
      <c r="R119" s="675"/>
      <c r="S119" s="675"/>
      <c r="T119" s="675"/>
      <c r="U119" s="675"/>
      <c r="V119" s="675"/>
      <c r="W119" s="675"/>
      <c r="X119" s="66"/>
      <c r="Y119" s="66"/>
      <c r="Z119" s="66"/>
      <c r="AA119" s="66"/>
      <c r="AB119" s="66"/>
      <c r="AC119" s="66"/>
      <c r="AD119" s="66"/>
      <c r="AE119" s="66"/>
      <c r="AF119" s="66"/>
      <c r="AG119" s="212"/>
      <c r="AH119" s="212"/>
      <c r="AI119" s="212"/>
      <c r="AJ119" s="212"/>
      <c r="AK119" s="213"/>
      <c r="AL119" s="214"/>
      <c r="AM119" s="214"/>
      <c r="AN119" s="214"/>
      <c r="AO119" s="214"/>
      <c r="AP119" s="215"/>
      <c r="AQ119" s="216"/>
      <c r="AR119" s="253"/>
      <c r="AS119" s="253"/>
      <c r="AT119" s="253"/>
      <c r="AU119" s="217"/>
      <c r="AV119" s="217"/>
      <c r="AW119" s="217"/>
      <c r="AX119" s="217"/>
      <c r="AY119" s="217"/>
      <c r="AZ119" s="217"/>
      <c r="BA119" s="253"/>
      <c r="BB119" s="253"/>
      <c r="BC119" s="252"/>
      <c r="BD119" s="253"/>
      <c r="BE119" s="254"/>
      <c r="BF119" s="253"/>
      <c r="BG119" s="93"/>
      <c r="BH119" s="93"/>
      <c r="BI119" s="93"/>
      <c r="BJ119" s="94"/>
    </row>
    <row r="120" spans="1:62" s="80" customFormat="1" ht="22.5" customHeight="1">
      <c r="A120" s="89"/>
      <c r="B120" s="90"/>
      <c r="C120" s="92"/>
      <c r="D120" s="255"/>
      <c r="E120" s="469"/>
      <c r="F120" s="469"/>
      <c r="G120" s="469"/>
      <c r="H120" s="469"/>
      <c r="I120" s="469"/>
      <c r="J120" s="469"/>
      <c r="K120" s="469"/>
      <c r="L120" s="469"/>
      <c r="M120" s="469"/>
      <c r="N120" s="469"/>
      <c r="O120" s="469"/>
      <c r="P120" s="469"/>
      <c r="Q120" s="469"/>
      <c r="R120" s="469"/>
      <c r="S120" s="469"/>
      <c r="T120" s="469"/>
      <c r="U120" s="469"/>
      <c r="V120" s="469"/>
      <c r="W120" s="469"/>
      <c r="X120" s="469"/>
      <c r="Y120" s="469"/>
      <c r="Z120" s="469"/>
      <c r="AA120" s="469"/>
      <c r="AB120" s="469"/>
      <c r="AC120" s="469"/>
      <c r="AD120" s="469"/>
      <c r="AE120" s="469"/>
      <c r="AF120" s="469"/>
      <c r="AG120" s="212"/>
      <c r="AH120" s="212"/>
      <c r="AI120" s="212"/>
      <c r="AJ120" s="212"/>
      <c r="AK120" s="213"/>
      <c r="AL120" s="255"/>
      <c r="AM120" s="255"/>
      <c r="AN120" s="255"/>
      <c r="AO120" s="255"/>
      <c r="AP120" s="255"/>
      <c r="AQ120" s="255"/>
      <c r="AR120" s="255"/>
      <c r="AS120" s="255"/>
      <c r="AT120" s="255"/>
      <c r="AU120" s="217"/>
      <c r="AV120" s="217"/>
      <c r="AW120" s="217"/>
      <c r="AX120" s="256"/>
      <c r="AY120" s="218"/>
      <c r="AZ120" s="218"/>
      <c r="BA120" s="257"/>
      <c r="BB120" s="258"/>
      <c r="BC120" s="259"/>
      <c r="BD120" s="218"/>
      <c r="BE120" s="258"/>
      <c r="BF120" s="259"/>
      <c r="BG120" s="96"/>
      <c r="BH120" s="97"/>
      <c r="BI120" s="95"/>
      <c r="BJ120" s="96"/>
    </row>
    <row r="121" spans="1:62" s="80" customFormat="1" ht="25.5" customHeight="1">
      <c r="A121" s="89"/>
      <c r="B121" s="90"/>
      <c r="C121" s="92"/>
      <c r="D121" s="260"/>
      <c r="E121" s="174"/>
      <c r="F121" s="675"/>
      <c r="G121" s="675"/>
      <c r="H121" s="675"/>
      <c r="I121" s="675"/>
      <c r="J121" s="675"/>
      <c r="K121" s="675"/>
      <c r="L121" s="675"/>
      <c r="M121" s="675"/>
      <c r="N121" s="675"/>
      <c r="O121" s="675"/>
      <c r="P121" s="675"/>
      <c r="Q121" s="675"/>
      <c r="R121" s="675"/>
      <c r="S121" s="675"/>
      <c r="T121" s="675"/>
      <c r="U121" s="675"/>
      <c r="V121" s="675"/>
      <c r="W121" s="675"/>
      <c r="X121" s="675"/>
      <c r="Y121" s="675"/>
      <c r="Z121" s="675"/>
      <c r="AA121" s="675"/>
      <c r="AB121" s="675"/>
      <c r="AC121" s="675"/>
      <c r="AD121" s="675"/>
      <c r="AE121" s="675"/>
      <c r="AF121" s="675"/>
      <c r="AG121" s="675"/>
      <c r="AH121" s="675"/>
      <c r="AI121" s="675"/>
      <c r="AJ121" s="675"/>
      <c r="AK121" s="675"/>
      <c r="AL121" s="675"/>
      <c r="AM121" s="675"/>
      <c r="AN121" s="675"/>
      <c r="AO121" s="675"/>
      <c r="AP121" s="675"/>
      <c r="AQ121" s="675"/>
      <c r="AR121" s="675"/>
      <c r="AS121" s="675"/>
      <c r="AT121" s="675"/>
      <c r="AU121" s="675"/>
      <c r="AV121" s="675"/>
      <c r="AW121" s="675"/>
      <c r="AX121" s="675"/>
      <c r="AY121" s="675"/>
      <c r="AZ121" s="675"/>
      <c r="BA121" s="675"/>
      <c r="BB121" s="675"/>
      <c r="BC121" s="675"/>
      <c r="BD121" s="675"/>
      <c r="BE121" s="675"/>
      <c r="BF121" s="675"/>
      <c r="BG121" s="675"/>
      <c r="BH121" s="675"/>
      <c r="BI121" s="93"/>
      <c r="BJ121" s="88"/>
    </row>
    <row r="122" spans="1:62" s="80" customFormat="1" ht="16.5" customHeight="1">
      <c r="A122" s="89"/>
      <c r="B122" s="98"/>
      <c r="C122" s="92"/>
      <c r="D122" s="72"/>
      <c r="E122" s="219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66"/>
      <c r="V122" s="66"/>
      <c r="W122" s="66"/>
      <c r="X122" s="66"/>
      <c r="Y122" s="127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74"/>
      <c r="AP122" s="674"/>
      <c r="AQ122" s="674"/>
      <c r="AR122" s="674"/>
      <c r="AS122" s="674"/>
      <c r="AT122" s="674"/>
      <c r="AU122" s="674"/>
      <c r="AV122" s="674"/>
      <c r="AW122" s="674"/>
      <c r="AX122" s="674"/>
      <c r="AY122" s="674"/>
      <c r="AZ122" s="674"/>
      <c r="BA122" s="674"/>
      <c r="BB122" s="674"/>
      <c r="BC122" s="674"/>
      <c r="BD122" s="674"/>
      <c r="BE122" s="674"/>
      <c r="BF122" s="674"/>
      <c r="BG122" s="674"/>
      <c r="BH122" s="674"/>
      <c r="BI122" s="674"/>
      <c r="BJ122" s="674"/>
    </row>
    <row r="123" spans="1:62" s="80" customFormat="1" ht="15.75" customHeight="1">
      <c r="A123" s="89"/>
      <c r="B123" s="99"/>
      <c r="C123" s="100"/>
      <c r="D123" s="221"/>
      <c r="E123" s="221"/>
      <c r="F123" s="221"/>
      <c r="G123" s="221"/>
      <c r="H123" s="221"/>
      <c r="I123" s="221"/>
      <c r="J123" s="222"/>
      <c r="K123" s="222"/>
      <c r="L123" s="222"/>
      <c r="M123" s="222"/>
      <c r="N123" s="223"/>
      <c r="O123" s="165"/>
      <c r="P123" s="165"/>
      <c r="Q123" s="165"/>
      <c r="R123" s="224"/>
      <c r="S123" s="224"/>
      <c r="T123" s="225"/>
      <c r="U123" s="66"/>
      <c r="V123" s="66"/>
      <c r="W123" s="66"/>
      <c r="X123" s="66"/>
      <c r="Y123" s="127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226"/>
      <c r="AP123" s="227"/>
      <c r="AQ123" s="227"/>
      <c r="AR123" s="227"/>
      <c r="AS123" s="227"/>
      <c r="AT123" s="227"/>
      <c r="AU123" s="227"/>
      <c r="AV123" s="227"/>
      <c r="AW123" s="227"/>
      <c r="AX123" s="227"/>
      <c r="AY123" s="227"/>
      <c r="AZ123" s="227"/>
      <c r="BA123" s="227"/>
      <c r="BB123" s="227"/>
      <c r="BC123" s="227"/>
      <c r="BD123" s="227"/>
      <c r="BE123" s="227"/>
      <c r="BF123" s="227"/>
      <c r="BG123" s="78"/>
      <c r="BH123" s="78"/>
      <c r="BI123" s="78"/>
      <c r="BJ123" s="78"/>
    </row>
    <row r="124" spans="4:62" ht="17.25">
      <c r="D124" s="221"/>
      <c r="E124" s="221"/>
      <c r="F124" s="222"/>
      <c r="G124" s="222"/>
      <c r="H124" s="222"/>
      <c r="I124" s="222"/>
      <c r="J124" s="222"/>
      <c r="K124" s="222"/>
      <c r="L124" s="228"/>
      <c r="M124" s="222"/>
      <c r="N124" s="222"/>
      <c r="O124" s="228"/>
      <c r="P124" s="222"/>
      <c r="Q124" s="66"/>
      <c r="R124" s="127"/>
      <c r="S124" s="229"/>
      <c r="T124" s="43"/>
      <c r="U124" s="229"/>
      <c r="V124" s="671"/>
      <c r="W124" s="672"/>
      <c r="X124" s="672"/>
      <c r="Y124" s="672"/>
      <c r="Z124" s="672"/>
      <c r="AA124" s="230"/>
      <c r="AB124" s="223"/>
      <c r="AC124" s="230"/>
      <c r="AD124" s="230"/>
      <c r="AE124" s="230"/>
      <c r="AF124" s="230"/>
      <c r="AG124" s="230"/>
      <c r="AH124" s="230"/>
      <c r="AI124" s="231"/>
      <c r="AJ124" s="232"/>
      <c r="AK124" s="232"/>
      <c r="AL124" s="232"/>
      <c r="AM124" s="232"/>
      <c r="AN124" s="233"/>
      <c r="AO124" s="234"/>
      <c r="AP124" s="66"/>
      <c r="AQ124" s="66"/>
      <c r="AR124" s="66"/>
      <c r="AS124" s="673"/>
      <c r="AT124" s="673"/>
      <c r="AU124" s="673"/>
      <c r="AV124" s="673"/>
      <c r="AW124" s="673"/>
      <c r="AX124" s="673"/>
      <c r="AY124" s="236"/>
      <c r="AZ124" s="236"/>
      <c r="BA124" s="237"/>
      <c r="BB124" s="237"/>
      <c r="BC124" s="238"/>
      <c r="BD124" s="239"/>
      <c r="BE124" s="239"/>
      <c r="BF124" s="239"/>
      <c r="BG124" s="102"/>
      <c r="BH124" s="103"/>
      <c r="BI124" s="104"/>
      <c r="BJ124" s="80"/>
    </row>
    <row r="125" spans="4:62" ht="13.5">
      <c r="D125" s="221"/>
      <c r="E125" s="221"/>
      <c r="F125" s="222"/>
      <c r="G125" s="222"/>
      <c r="H125" s="222"/>
      <c r="I125" s="222"/>
      <c r="J125" s="222"/>
      <c r="K125" s="222"/>
      <c r="L125" s="228"/>
      <c r="M125" s="222"/>
      <c r="N125" s="222"/>
      <c r="O125" s="228"/>
      <c r="P125" s="222"/>
      <c r="Q125" s="66"/>
      <c r="R125" s="127"/>
      <c r="S125" s="229"/>
      <c r="T125" s="43"/>
      <c r="U125" s="229"/>
      <c r="V125" s="229"/>
      <c r="W125" s="240"/>
      <c r="X125" s="66"/>
      <c r="Y125" s="127"/>
      <c r="Z125" s="230"/>
      <c r="AA125" s="230"/>
      <c r="AB125" s="230"/>
      <c r="AC125" s="230"/>
      <c r="AD125" s="230"/>
      <c r="AE125" s="230"/>
      <c r="AF125" s="230"/>
      <c r="AG125" s="230"/>
      <c r="AH125" s="230"/>
      <c r="AI125" s="231"/>
      <c r="AJ125" s="232"/>
      <c r="AK125" s="232"/>
      <c r="AL125" s="232"/>
      <c r="AM125" s="232"/>
      <c r="AN125" s="233"/>
      <c r="AO125" s="234"/>
      <c r="AP125" s="66"/>
      <c r="AQ125" s="66"/>
      <c r="AR125" s="66"/>
      <c r="AS125" s="673"/>
      <c r="AT125" s="673"/>
      <c r="AU125" s="673"/>
      <c r="AV125" s="673"/>
      <c r="AW125" s="673"/>
      <c r="AX125" s="673"/>
      <c r="AY125" s="66"/>
      <c r="AZ125" s="66"/>
      <c r="BA125" s="228"/>
      <c r="BB125" s="66"/>
      <c r="BC125" s="127"/>
      <c r="BD125" s="66"/>
      <c r="BE125" s="66"/>
      <c r="BF125" s="66"/>
      <c r="BG125" s="80"/>
      <c r="BH125" s="105"/>
      <c r="BI125" s="105"/>
      <c r="BJ125" s="80"/>
    </row>
    <row r="126" spans="4:62" ht="15">
      <c r="D126" s="221"/>
      <c r="E126" s="221"/>
      <c r="F126" s="221"/>
      <c r="G126" s="221"/>
      <c r="H126" s="221"/>
      <c r="I126" s="221"/>
      <c r="J126" s="222"/>
      <c r="K126" s="222"/>
      <c r="L126" s="222"/>
      <c r="M126" s="222"/>
      <c r="N126" s="223"/>
      <c r="O126" s="165"/>
      <c r="P126" s="165"/>
      <c r="Q126" s="165"/>
      <c r="R126" s="224"/>
      <c r="S126" s="224"/>
      <c r="T126" s="225"/>
      <c r="U126" s="229"/>
      <c r="V126" s="229"/>
      <c r="W126" s="240"/>
      <c r="X126" s="66"/>
      <c r="Y126" s="127"/>
      <c r="Z126" s="230"/>
      <c r="AA126" s="230"/>
      <c r="AB126" s="230"/>
      <c r="AC126" s="230"/>
      <c r="AD126" s="230"/>
      <c r="AE126" s="230"/>
      <c r="AF126" s="230"/>
      <c r="AG126" s="230"/>
      <c r="AH126" s="230"/>
      <c r="AI126" s="231"/>
      <c r="AJ126" s="232"/>
      <c r="AK126" s="232"/>
      <c r="AL126" s="232"/>
      <c r="AM126" s="232"/>
      <c r="AN126" s="233"/>
      <c r="AO126" s="234"/>
      <c r="AP126" s="66"/>
      <c r="AQ126" s="66"/>
      <c r="AR126" s="66"/>
      <c r="AS126" s="235"/>
      <c r="AT126" s="235"/>
      <c r="AU126" s="235"/>
      <c r="AV126" s="235"/>
      <c r="AW126" s="235"/>
      <c r="AX126" s="235"/>
      <c r="AY126" s="66"/>
      <c r="AZ126" s="66"/>
      <c r="BA126" s="228"/>
      <c r="BB126" s="66"/>
      <c r="BC126" s="127"/>
      <c r="BD126" s="66"/>
      <c r="BE126" s="66"/>
      <c r="BF126" s="66"/>
      <c r="BG126" s="80"/>
      <c r="BH126" s="105"/>
      <c r="BI126" s="105"/>
      <c r="BJ126" s="80"/>
    </row>
    <row r="127" spans="4:62" ht="17.25">
      <c r="D127" s="221"/>
      <c r="E127" s="221"/>
      <c r="F127" s="222"/>
      <c r="G127" s="222"/>
      <c r="H127" s="222"/>
      <c r="I127" s="222"/>
      <c r="J127" s="222"/>
      <c r="K127" s="222"/>
      <c r="L127" s="228"/>
      <c r="M127" s="222"/>
      <c r="N127" s="222"/>
      <c r="O127" s="228"/>
      <c r="P127" s="222"/>
      <c r="Q127" s="66"/>
      <c r="R127" s="127"/>
      <c r="S127" s="66"/>
      <c r="T127" s="241"/>
      <c r="U127" s="229"/>
      <c r="V127" s="671"/>
      <c r="W127" s="672"/>
      <c r="X127" s="672"/>
      <c r="Y127" s="672"/>
      <c r="Z127" s="672"/>
      <c r="AA127" s="230"/>
      <c r="AB127" s="223"/>
      <c r="AC127" s="230"/>
      <c r="AD127" s="230"/>
      <c r="AE127" s="230"/>
      <c r="AF127" s="230"/>
      <c r="AG127" s="230"/>
      <c r="AH127" s="230"/>
      <c r="AI127" s="231"/>
      <c r="AJ127" s="232"/>
      <c r="AK127" s="232"/>
      <c r="AL127" s="232"/>
      <c r="AM127" s="232"/>
      <c r="AN127" s="233"/>
      <c r="AO127" s="234"/>
      <c r="AP127" s="66"/>
      <c r="AQ127" s="66"/>
      <c r="AR127" s="66"/>
      <c r="AS127" s="242"/>
      <c r="AT127" s="221"/>
      <c r="AU127" s="221"/>
      <c r="AV127" s="221"/>
      <c r="AW127" s="221"/>
      <c r="AX127" s="221"/>
      <c r="AY127" s="66"/>
      <c r="AZ127" s="66"/>
      <c r="BA127" s="66"/>
      <c r="BB127" s="66"/>
      <c r="BC127" s="238"/>
      <c r="BD127" s="239"/>
      <c r="BE127" s="239"/>
      <c r="BF127" s="69"/>
      <c r="BG127" s="102"/>
      <c r="BH127" s="103"/>
      <c r="BI127" s="104"/>
      <c r="BJ127" s="80"/>
    </row>
    <row r="128" spans="4:62" ht="15">
      <c r="D128" s="221"/>
      <c r="E128" s="221"/>
      <c r="F128" s="222"/>
      <c r="G128" s="222"/>
      <c r="H128" s="222"/>
      <c r="I128" s="222"/>
      <c r="J128" s="222"/>
      <c r="K128" s="222"/>
      <c r="L128" s="228"/>
      <c r="M128" s="222"/>
      <c r="N128" s="222"/>
      <c r="O128" s="228"/>
      <c r="P128" s="222"/>
      <c r="Q128" s="66"/>
      <c r="R128" s="127"/>
      <c r="S128" s="66"/>
      <c r="T128" s="241"/>
      <c r="U128" s="229"/>
      <c r="V128" s="229"/>
      <c r="W128" s="240"/>
      <c r="X128" s="66"/>
      <c r="Y128" s="127"/>
      <c r="Z128" s="243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5"/>
      <c r="AK128" s="244"/>
      <c r="AL128" s="222"/>
      <c r="AM128" s="84"/>
      <c r="AN128" s="84"/>
      <c r="AO128" s="222"/>
      <c r="AP128" s="66"/>
      <c r="AQ128" s="66"/>
      <c r="AR128" s="66"/>
      <c r="AS128" s="185"/>
      <c r="AT128" s="246"/>
      <c r="AU128" s="185"/>
      <c r="AV128" s="185"/>
      <c r="AW128" s="247"/>
      <c r="AX128" s="185"/>
      <c r="AY128" s="185"/>
      <c r="AZ128" s="185"/>
      <c r="BA128" s="228"/>
      <c r="BB128" s="228"/>
      <c r="BC128" s="248"/>
      <c r="BD128" s="66"/>
      <c r="BE128" s="66"/>
      <c r="BF128" s="66"/>
      <c r="BG128" s="80"/>
      <c r="BH128" s="106"/>
      <c r="BI128" s="106"/>
      <c r="BJ128" s="80"/>
    </row>
    <row r="129" spans="4:62" ht="15">
      <c r="D129" s="221"/>
      <c r="E129" s="221"/>
      <c r="F129" s="221"/>
      <c r="G129" s="221"/>
      <c r="H129" s="221"/>
      <c r="I129" s="221"/>
      <c r="J129" s="222"/>
      <c r="K129" s="222"/>
      <c r="L129" s="222"/>
      <c r="M129" s="222"/>
      <c r="N129" s="223"/>
      <c r="O129" s="165"/>
      <c r="P129" s="165"/>
      <c r="Q129" s="165"/>
      <c r="R129" s="224"/>
      <c r="S129" s="224"/>
      <c r="T129" s="225"/>
      <c r="U129" s="36"/>
      <c r="V129" s="36"/>
      <c r="W129" s="36"/>
      <c r="X129" s="36"/>
      <c r="AV129" s="185"/>
      <c r="AW129" s="249"/>
      <c r="AX129" s="185"/>
      <c r="AY129" s="185"/>
      <c r="AZ129" s="185"/>
      <c r="BA129" s="185"/>
      <c r="BB129" s="185"/>
      <c r="BC129" s="185"/>
      <c r="BD129" s="185"/>
      <c r="BE129" s="185"/>
      <c r="BF129" s="185"/>
      <c r="BG129" s="77"/>
      <c r="BH129" s="77"/>
      <c r="BI129" s="77"/>
      <c r="BJ129" s="77"/>
    </row>
    <row r="130" spans="4:62" ht="17.25">
      <c r="D130" s="222"/>
      <c r="E130" s="222"/>
      <c r="F130" s="222"/>
      <c r="G130" s="222"/>
      <c r="H130" s="222"/>
      <c r="I130" s="222"/>
      <c r="J130" s="222"/>
      <c r="K130" s="222"/>
      <c r="L130" s="228"/>
      <c r="M130" s="222"/>
      <c r="N130" s="222"/>
      <c r="O130" s="228"/>
      <c r="P130" s="222"/>
      <c r="Q130" s="250"/>
      <c r="R130" s="127"/>
      <c r="S130" s="66"/>
      <c r="T130" s="229"/>
      <c r="Y130" s="36"/>
      <c r="Z130" s="36"/>
      <c r="AA130" s="36"/>
      <c r="AB130" s="36"/>
      <c r="AC130" s="36"/>
      <c r="AD130" s="36"/>
      <c r="AP130" s="251"/>
      <c r="AW130" s="185"/>
      <c r="AX130" s="185"/>
      <c r="AY130" s="185"/>
      <c r="AZ130" s="185"/>
      <c r="BA130" s="185"/>
      <c r="BB130" s="185"/>
      <c r="BC130" s="185"/>
      <c r="BD130" s="185"/>
      <c r="BE130" s="185"/>
      <c r="BF130" s="247"/>
      <c r="BG130" s="77"/>
      <c r="BH130" s="77"/>
      <c r="BI130" s="77"/>
      <c r="BJ130" s="77"/>
    </row>
    <row r="131" spans="13:61" ht="17.25">
      <c r="M131" s="36"/>
      <c r="N131" s="36"/>
      <c r="O131" s="36"/>
      <c r="P131" s="36"/>
      <c r="Q131" s="151"/>
      <c r="R131" s="15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W131" s="69"/>
      <c r="AZ131" s="69"/>
      <c r="BC131" s="224"/>
      <c r="BF131" s="224"/>
      <c r="BG131" s="101"/>
      <c r="BH131" s="101"/>
      <c r="BI131" s="101"/>
    </row>
    <row r="132" spans="13:24" ht="12">
      <c r="M132" s="36"/>
      <c r="N132" s="36"/>
      <c r="U132" s="36"/>
      <c r="V132" s="36"/>
      <c r="W132" s="36"/>
      <c r="X132" s="36"/>
    </row>
    <row r="133" spans="15:51" ht="17.25">
      <c r="O133" s="36"/>
      <c r="P133" s="36"/>
      <c r="Q133" s="69"/>
      <c r="R133" s="69"/>
      <c r="S133" s="36"/>
      <c r="T133" s="36"/>
      <c r="AW133" s="251"/>
      <c r="AY133" s="151"/>
    </row>
    <row r="134" spans="13:58" ht="17.25">
      <c r="M134" s="251"/>
      <c r="N134" s="251"/>
      <c r="O134" s="36"/>
      <c r="P134" s="36"/>
      <c r="Q134" s="151"/>
      <c r="R134" s="151"/>
      <c r="S134" s="36"/>
      <c r="T134" s="36"/>
      <c r="AY134" s="151"/>
      <c r="BF134" s="151"/>
    </row>
    <row r="135" spans="13:14" ht="12">
      <c r="M135" s="36"/>
      <c r="N135" s="36"/>
    </row>
    <row r="137" spans="50:51" ht="12">
      <c r="AX137" s="151"/>
      <c r="AY137" s="151"/>
    </row>
  </sheetData>
  <sheetProtection/>
  <mergeCells count="1346">
    <mergeCell ref="AT30:BB32"/>
    <mergeCell ref="BC30:BE32"/>
    <mergeCell ref="X32:AC32"/>
    <mergeCell ref="AD32:AF32"/>
    <mergeCell ref="AG32:AI32"/>
    <mergeCell ref="E33:F33"/>
    <mergeCell ref="G33:H33"/>
    <mergeCell ref="I33:J33"/>
    <mergeCell ref="K33:M33"/>
    <mergeCell ref="N33:O33"/>
    <mergeCell ref="D28:S28"/>
    <mergeCell ref="X28:AI28"/>
    <mergeCell ref="AL28:BE28"/>
    <mergeCell ref="AL29:AS29"/>
    <mergeCell ref="AT29:BB29"/>
    <mergeCell ref="BC29:BE29"/>
    <mergeCell ref="AG29:AI29"/>
    <mergeCell ref="AD29:AF29"/>
    <mergeCell ref="E29:F29"/>
    <mergeCell ref="G29:H29"/>
    <mergeCell ref="AE21:AH21"/>
    <mergeCell ref="AI21:AM21"/>
    <mergeCell ref="AN21:AQ21"/>
    <mergeCell ref="AR21:AU21"/>
    <mergeCell ref="AV21:AZ21"/>
    <mergeCell ref="AB26:AJ26"/>
    <mergeCell ref="D21:D22"/>
    <mergeCell ref="E21:H21"/>
    <mergeCell ref="N21:Q21"/>
    <mergeCell ref="R21:V21"/>
    <mergeCell ref="W21:Z21"/>
    <mergeCell ref="AA21:AD21"/>
    <mergeCell ref="AC15:AY15"/>
    <mergeCell ref="AM47:AN47"/>
    <mergeCell ref="Z114:AG114"/>
    <mergeCell ref="Z116:AG116"/>
    <mergeCell ref="AK116:AQ116"/>
    <mergeCell ref="AZ116:BG116"/>
    <mergeCell ref="AO59:AP59"/>
    <mergeCell ref="AE63:AF63"/>
    <mergeCell ref="AK61:AL61"/>
    <mergeCell ref="AW62:AX62"/>
    <mergeCell ref="G55:T55"/>
    <mergeCell ref="AH7:AS7"/>
    <mergeCell ref="AZ7:BF7"/>
    <mergeCell ref="X9:AS9"/>
    <mergeCell ref="AZ9:BF9"/>
    <mergeCell ref="AC11:AS11"/>
    <mergeCell ref="G54:T54"/>
    <mergeCell ref="AI46:AJ46"/>
    <mergeCell ref="AK46:AL46"/>
    <mergeCell ref="AG47:AH47"/>
    <mergeCell ref="AC63:AD63"/>
    <mergeCell ref="AI53:AJ53"/>
    <mergeCell ref="AG61:AH61"/>
    <mergeCell ref="AI61:AJ61"/>
    <mergeCell ref="W61:X61"/>
    <mergeCell ref="Y61:Z61"/>
    <mergeCell ref="AI54:AJ54"/>
    <mergeCell ref="U55:V55"/>
    <mergeCell ref="G61:T61"/>
    <mergeCell ref="U61:V61"/>
    <mergeCell ref="AA61:AB61"/>
    <mergeCell ref="AG59:AH59"/>
    <mergeCell ref="U56:V56"/>
    <mergeCell ref="AC56:AD56"/>
    <mergeCell ref="AE56:AF56"/>
    <mergeCell ref="G57:T57"/>
    <mergeCell ref="U57:V57"/>
    <mergeCell ref="AS61:AT61"/>
    <mergeCell ref="AU61:AV61"/>
    <mergeCell ref="AW61:AX61"/>
    <mergeCell ref="AQ61:AR61"/>
    <mergeCell ref="AM61:AN61"/>
    <mergeCell ref="AE62:AF62"/>
    <mergeCell ref="AY62:AZ62"/>
    <mergeCell ref="BA62:BB62"/>
    <mergeCell ref="BC62:BD62"/>
    <mergeCell ref="AU62:AV62"/>
    <mergeCell ref="AS62:AT62"/>
    <mergeCell ref="Q5:AV5"/>
    <mergeCell ref="AU6:BA6"/>
    <mergeCell ref="P7:T7"/>
    <mergeCell ref="P9:W9"/>
    <mergeCell ref="D20:BD20"/>
    <mergeCell ref="AY61:AZ61"/>
    <mergeCell ref="BE108:BF108"/>
    <mergeCell ref="U107:AP107"/>
    <mergeCell ref="AQ107:AR107"/>
    <mergeCell ref="AC61:AD61"/>
    <mergeCell ref="AE61:AF61"/>
    <mergeCell ref="BA108:BB108"/>
    <mergeCell ref="U108:AP108"/>
    <mergeCell ref="AQ108:AR108"/>
    <mergeCell ref="AS108:AT108"/>
    <mergeCell ref="AU108:AV108"/>
    <mergeCell ref="AW108:AX108"/>
    <mergeCell ref="AY108:AZ108"/>
    <mergeCell ref="Q115:T115"/>
    <mergeCell ref="Z115:AF115"/>
    <mergeCell ref="E110:AH110"/>
    <mergeCell ref="AI110:BH110"/>
    <mergeCell ref="AW106:AX106"/>
    <mergeCell ref="AO61:AP61"/>
    <mergeCell ref="E106:S106"/>
    <mergeCell ref="AU106:AV106"/>
    <mergeCell ref="AS104:AT104"/>
    <mergeCell ref="AO104:AP104"/>
    <mergeCell ref="AQ104:AR104"/>
    <mergeCell ref="U105:AP105"/>
    <mergeCell ref="AQ105:AR105"/>
    <mergeCell ref="D102:T102"/>
    <mergeCell ref="V127:Z127"/>
    <mergeCell ref="V124:Z124"/>
    <mergeCell ref="AS124:AX125"/>
    <mergeCell ref="AO122:BJ122"/>
    <mergeCell ref="E119:W119"/>
    <mergeCell ref="E120:AF120"/>
    <mergeCell ref="F121:BH121"/>
    <mergeCell ref="D118:BG118"/>
    <mergeCell ref="D105:D106"/>
    <mergeCell ref="BC108:BD108"/>
    <mergeCell ref="AS107:AT107"/>
    <mergeCell ref="AU107:AV107"/>
    <mergeCell ref="AW107:AX107"/>
    <mergeCell ref="U106:AP106"/>
    <mergeCell ref="AQ106:AR106"/>
    <mergeCell ref="AS106:AT106"/>
    <mergeCell ref="BE106:BF106"/>
    <mergeCell ref="AY107:AZ107"/>
    <mergeCell ref="BA107:BB107"/>
    <mergeCell ref="BC107:BD107"/>
    <mergeCell ref="BE107:BF107"/>
    <mergeCell ref="AY106:AZ106"/>
    <mergeCell ref="BA106:BB106"/>
    <mergeCell ref="BC106:BD106"/>
    <mergeCell ref="BC105:BD105"/>
    <mergeCell ref="AS105:AT105"/>
    <mergeCell ref="BE105:BF105"/>
    <mergeCell ref="AU104:AV104"/>
    <mergeCell ref="AW104:AX104"/>
    <mergeCell ref="AY104:AZ104"/>
    <mergeCell ref="BA104:BB104"/>
    <mergeCell ref="AW105:AX105"/>
    <mergeCell ref="AY105:AZ105"/>
    <mergeCell ref="BE104:BF104"/>
    <mergeCell ref="BA105:BB105"/>
    <mergeCell ref="AU105:AV105"/>
    <mergeCell ref="W101:X101"/>
    <mergeCell ref="Y101:Z101"/>
    <mergeCell ref="AA101:AB101"/>
    <mergeCell ref="AC101:AD101"/>
    <mergeCell ref="AQ101:AR101"/>
    <mergeCell ref="AS101:AT101"/>
    <mergeCell ref="AI104:AJ104"/>
    <mergeCell ref="AM101:AN101"/>
    <mergeCell ref="U102:V102"/>
    <mergeCell ref="W102:X102"/>
    <mergeCell ref="Y102:Z102"/>
    <mergeCell ref="AA102:AB102"/>
    <mergeCell ref="BC104:BD104"/>
    <mergeCell ref="AK104:AL104"/>
    <mergeCell ref="AM104:AN104"/>
    <mergeCell ref="AE102:AF102"/>
    <mergeCell ref="AG102:AH102"/>
    <mergeCell ref="AI102:AJ102"/>
    <mergeCell ref="AE101:AF101"/>
    <mergeCell ref="AG101:AH101"/>
    <mergeCell ref="AI101:AJ101"/>
    <mergeCell ref="AK101:AL101"/>
    <mergeCell ref="BC102:BD102"/>
    <mergeCell ref="BA95:BB95"/>
    <mergeCell ref="AO95:AP95"/>
    <mergeCell ref="AQ95:AR95"/>
    <mergeCell ref="AW102:AX102"/>
    <mergeCell ref="AQ98:AR98"/>
    <mergeCell ref="AY97:AZ97"/>
    <mergeCell ref="BA97:BB97"/>
    <mergeCell ref="AY101:AZ101"/>
    <mergeCell ref="BA101:BB101"/>
    <mergeCell ref="AO101:AP101"/>
    <mergeCell ref="AY99:AZ99"/>
    <mergeCell ref="BA102:BB102"/>
    <mergeCell ref="AY102:AZ102"/>
    <mergeCell ref="AW101:AX101"/>
    <mergeCell ref="AK102:AL102"/>
    <mergeCell ref="AM102:AN102"/>
    <mergeCell ref="AO102:AP102"/>
    <mergeCell ref="AQ102:AR102"/>
    <mergeCell ref="AS102:AT102"/>
    <mergeCell ref="AU102:AV102"/>
    <mergeCell ref="AU101:AV101"/>
    <mergeCell ref="BC95:BD95"/>
    <mergeCell ref="AU95:AV95"/>
    <mergeCell ref="AW95:AX95"/>
    <mergeCell ref="AY95:AZ95"/>
    <mergeCell ref="BC101:BD101"/>
    <mergeCell ref="AO94:AP94"/>
    <mergeCell ref="BC97:BD97"/>
    <mergeCell ref="AY100:AZ100"/>
    <mergeCell ref="AU99:AV99"/>
    <mergeCell ref="AW99:AX99"/>
    <mergeCell ref="AM94:AN94"/>
    <mergeCell ref="BE102:BF102"/>
    <mergeCell ref="BE96:BF96"/>
    <mergeCell ref="AU96:AV96"/>
    <mergeCell ref="AW96:AX96"/>
    <mergeCell ref="AY96:AZ96"/>
    <mergeCell ref="BE95:BF95"/>
    <mergeCell ref="BE98:BF98"/>
    <mergeCell ref="BE101:BF101"/>
    <mergeCell ref="AQ94:AR94"/>
    <mergeCell ref="AC95:AD95"/>
    <mergeCell ref="AE95:AF95"/>
    <mergeCell ref="AG95:AH95"/>
    <mergeCell ref="AI95:AJ95"/>
    <mergeCell ref="AK95:AL95"/>
    <mergeCell ref="AM95:AN95"/>
    <mergeCell ref="AM92:AN92"/>
    <mergeCell ref="AI91:AJ91"/>
    <mergeCell ref="AK91:AL91"/>
    <mergeCell ref="AM91:AN91"/>
    <mergeCell ref="AI92:AJ92"/>
    <mergeCell ref="AK92:AL92"/>
    <mergeCell ref="Y94:Z94"/>
    <mergeCell ref="AA94:AB94"/>
    <mergeCell ref="AC94:AD94"/>
    <mergeCell ref="AE94:AF94"/>
    <mergeCell ref="AI94:AJ94"/>
    <mergeCell ref="AK94:AL94"/>
    <mergeCell ref="AG94:AH94"/>
    <mergeCell ref="BE93:BF93"/>
    <mergeCell ref="AW93:AX93"/>
    <mergeCell ref="AY93:AZ93"/>
    <mergeCell ref="BA93:BB93"/>
    <mergeCell ref="BC93:BD93"/>
    <mergeCell ref="BE94:BF94"/>
    <mergeCell ref="BA94:BB94"/>
    <mergeCell ref="AW94:AX94"/>
    <mergeCell ref="AY94:AZ94"/>
    <mergeCell ref="BC94:BD94"/>
    <mergeCell ref="AE93:AF93"/>
    <mergeCell ref="AS93:AT93"/>
    <mergeCell ref="AU93:AV93"/>
    <mergeCell ref="AG93:AH93"/>
    <mergeCell ref="AI93:AJ93"/>
    <mergeCell ref="AM93:AN93"/>
    <mergeCell ref="AO93:AP93"/>
    <mergeCell ref="AQ93:AR93"/>
    <mergeCell ref="AC92:AD92"/>
    <mergeCell ref="AE92:AF92"/>
    <mergeCell ref="AG92:AH92"/>
    <mergeCell ref="AK93:AL93"/>
    <mergeCell ref="BE88:BF88"/>
    <mergeCell ref="AS88:AT88"/>
    <mergeCell ref="AU88:AV88"/>
    <mergeCell ref="AW88:AX88"/>
    <mergeCell ref="AY88:AZ88"/>
    <mergeCell ref="BA88:BB88"/>
    <mergeCell ref="BC88:BD88"/>
    <mergeCell ref="BE90:BF90"/>
    <mergeCell ref="AM90:AN90"/>
    <mergeCell ref="AO90:AP90"/>
    <mergeCell ref="AQ90:AR90"/>
    <mergeCell ref="AS90:AT90"/>
    <mergeCell ref="BC90:BD90"/>
    <mergeCell ref="AU90:AV90"/>
    <mergeCell ref="AW90:AX90"/>
    <mergeCell ref="AY90:AZ90"/>
    <mergeCell ref="BE91:BF91"/>
    <mergeCell ref="AO91:AP91"/>
    <mergeCell ref="AQ91:AR91"/>
    <mergeCell ref="AS91:AT91"/>
    <mergeCell ref="AU91:AV91"/>
    <mergeCell ref="AW91:AX91"/>
    <mergeCell ref="AY91:AZ91"/>
    <mergeCell ref="BA91:BB91"/>
    <mergeCell ref="BC91:BD91"/>
    <mergeCell ref="AO92:AP92"/>
    <mergeCell ref="AQ92:AR92"/>
    <mergeCell ref="AS92:AT92"/>
    <mergeCell ref="AU92:AV92"/>
    <mergeCell ref="AW92:AX92"/>
    <mergeCell ref="AY92:AZ92"/>
    <mergeCell ref="BE103:BF103"/>
    <mergeCell ref="AQ103:AR103"/>
    <mergeCell ref="AS103:AT103"/>
    <mergeCell ref="AU103:AV103"/>
    <mergeCell ref="AW103:AX103"/>
    <mergeCell ref="AY103:AZ103"/>
    <mergeCell ref="BA103:BB103"/>
    <mergeCell ref="U103:V103"/>
    <mergeCell ref="Y103:Z103"/>
    <mergeCell ref="BC103:BD103"/>
    <mergeCell ref="AE103:AF103"/>
    <mergeCell ref="AG103:AH103"/>
    <mergeCell ref="AI103:AJ103"/>
    <mergeCell ref="AK103:AL103"/>
    <mergeCell ref="AM103:AN103"/>
    <mergeCell ref="AO103:AP103"/>
    <mergeCell ref="W103:X103"/>
    <mergeCell ref="D104:T104"/>
    <mergeCell ref="U104:V104"/>
    <mergeCell ref="W104:X104"/>
    <mergeCell ref="AG104:AH104"/>
    <mergeCell ref="AC104:AD104"/>
    <mergeCell ref="AE104:AF104"/>
    <mergeCell ref="Y104:Z104"/>
    <mergeCell ref="AA104:AB104"/>
    <mergeCell ref="AA103:AB103"/>
    <mergeCell ref="AC103:AD103"/>
    <mergeCell ref="AC102:AD102"/>
    <mergeCell ref="G96:T96"/>
    <mergeCell ref="U101:V101"/>
    <mergeCell ref="U98:V98"/>
    <mergeCell ref="Y98:Z98"/>
    <mergeCell ref="D103:T103"/>
    <mergeCell ref="AC98:AD98"/>
    <mergeCell ref="AA98:AB98"/>
    <mergeCell ref="AA95:AB95"/>
    <mergeCell ref="G95:T95"/>
    <mergeCell ref="U95:V95"/>
    <mergeCell ref="W95:X95"/>
    <mergeCell ref="W92:X92"/>
    <mergeCell ref="Y92:Z92"/>
    <mergeCell ref="AA92:AB92"/>
    <mergeCell ref="AA93:AB93"/>
    <mergeCell ref="G92:T92"/>
    <mergeCell ref="W93:X93"/>
    <mergeCell ref="Y93:Z93"/>
    <mergeCell ref="D95:F95"/>
    <mergeCell ref="D94:F94"/>
    <mergeCell ref="G93:T93"/>
    <mergeCell ref="U93:V93"/>
    <mergeCell ref="D93:F93"/>
    <mergeCell ref="G94:T94"/>
    <mergeCell ref="U94:V94"/>
    <mergeCell ref="Y95:Z95"/>
    <mergeCell ref="W94:X94"/>
    <mergeCell ref="AY89:AZ89"/>
    <mergeCell ref="AC90:AD90"/>
    <mergeCell ref="AE90:AF90"/>
    <mergeCell ref="AG90:AH90"/>
    <mergeCell ref="AI90:AJ90"/>
    <mergeCell ref="AK90:AL90"/>
    <mergeCell ref="AK89:AL89"/>
    <mergeCell ref="AM89:AN89"/>
    <mergeCell ref="AS89:AT89"/>
    <mergeCell ref="AI89:AJ89"/>
    <mergeCell ref="D88:F88"/>
    <mergeCell ref="D86:T86"/>
    <mergeCell ref="U86:V86"/>
    <mergeCell ref="D89:F89"/>
    <mergeCell ref="AA88:AB88"/>
    <mergeCell ref="U88:V88"/>
    <mergeCell ref="W88:X88"/>
    <mergeCell ref="Y88:Z88"/>
    <mergeCell ref="G88:T88"/>
    <mergeCell ref="U89:V89"/>
    <mergeCell ref="U92:V92"/>
    <mergeCell ref="U91:V91"/>
    <mergeCell ref="D92:F92"/>
    <mergeCell ref="D91:F91"/>
    <mergeCell ref="D90:F90"/>
    <mergeCell ref="U90:V90"/>
    <mergeCell ref="G91:T91"/>
    <mergeCell ref="G90:T90"/>
    <mergeCell ref="W90:X90"/>
    <mergeCell ref="Y90:Z90"/>
    <mergeCell ref="BE89:BF89"/>
    <mergeCell ref="AO88:AP88"/>
    <mergeCell ref="AQ88:AR88"/>
    <mergeCell ref="AC88:AD88"/>
    <mergeCell ref="AE88:AF88"/>
    <mergeCell ref="AM88:AN88"/>
    <mergeCell ref="BA89:BB89"/>
    <mergeCell ref="BC89:BD89"/>
    <mergeCell ref="AC89:AD89"/>
    <mergeCell ref="G89:T89"/>
    <mergeCell ref="AW86:AX86"/>
    <mergeCell ref="AI86:AJ86"/>
    <mergeCell ref="AK86:AL86"/>
    <mergeCell ref="AM86:AN86"/>
    <mergeCell ref="AO86:AP86"/>
    <mergeCell ref="AS86:AT86"/>
    <mergeCell ref="AU86:AV86"/>
    <mergeCell ref="AU89:AV8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Y98:AZ98"/>
    <mergeCell ref="BA98:BB98"/>
    <mergeCell ref="BC98:BD98"/>
    <mergeCell ref="BC99:BD99"/>
    <mergeCell ref="AM99:AN99"/>
    <mergeCell ref="BA99:BB99"/>
    <mergeCell ref="AO99:AP99"/>
    <mergeCell ref="D85:F85"/>
    <mergeCell ref="G85:T85"/>
    <mergeCell ref="U85:V85"/>
    <mergeCell ref="W85:X85"/>
    <mergeCell ref="AC85:AD85"/>
    <mergeCell ref="Y86:Z86"/>
    <mergeCell ref="AA86:AB86"/>
    <mergeCell ref="AA85:AB85"/>
    <mergeCell ref="AC93:AD93"/>
    <mergeCell ref="AS98:AT98"/>
    <mergeCell ref="AU98:AV98"/>
    <mergeCell ref="AW98:AX98"/>
    <mergeCell ref="AI98:AJ98"/>
    <mergeCell ref="AK98:AL98"/>
    <mergeCell ref="AM98:AN98"/>
    <mergeCell ref="AO98:AP98"/>
    <mergeCell ref="AU94:AV94"/>
    <mergeCell ref="AS95:AT95"/>
    <mergeCell ref="AC97:AD97"/>
    <mergeCell ref="AE97:AF97"/>
    <mergeCell ref="AE98:AF98"/>
    <mergeCell ref="AG98:AH98"/>
    <mergeCell ref="AC86:AD86"/>
    <mergeCell ref="AE86:AF86"/>
    <mergeCell ref="AG86:AH86"/>
    <mergeCell ref="AE89:AF89"/>
    <mergeCell ref="AC91:AD91"/>
    <mergeCell ref="AE91:AF91"/>
    <mergeCell ref="AI97:AJ97"/>
    <mergeCell ref="AK97:AL97"/>
    <mergeCell ref="AM97:AN97"/>
    <mergeCell ref="AO97:AP97"/>
    <mergeCell ref="AO89:AP89"/>
    <mergeCell ref="AQ89:AR89"/>
    <mergeCell ref="AK96:AL96"/>
    <mergeCell ref="AM96:AN96"/>
    <mergeCell ref="AO96:AP96"/>
    <mergeCell ref="AQ96:AR96"/>
    <mergeCell ref="AQ79:AR79"/>
    <mergeCell ref="BE97:BF97"/>
    <mergeCell ref="AQ97:AR97"/>
    <mergeCell ref="AS97:AT97"/>
    <mergeCell ref="AU97:AV97"/>
    <mergeCell ref="AW97:AX97"/>
    <mergeCell ref="BE80:BF80"/>
    <mergeCell ref="AS94:AT94"/>
    <mergeCell ref="AQ86:AR86"/>
    <mergeCell ref="AU80:AV80"/>
    <mergeCell ref="AS46:AT46"/>
    <mergeCell ref="BC47:BD47"/>
    <mergeCell ref="AW47:AX47"/>
    <mergeCell ref="Y48:Z48"/>
    <mergeCell ref="AA48:AB48"/>
    <mergeCell ref="AK48:AL48"/>
    <mergeCell ref="AM48:AN48"/>
    <mergeCell ref="AO48:AP48"/>
    <mergeCell ref="AM46:AN46"/>
    <mergeCell ref="AS48:AT48"/>
    <mergeCell ref="BE46:BF46"/>
    <mergeCell ref="BL46:CA46"/>
    <mergeCell ref="AU48:AV48"/>
    <mergeCell ref="AQ48:AR48"/>
    <mergeCell ref="AY46:AZ46"/>
    <mergeCell ref="AO45:AP45"/>
    <mergeCell ref="AQ45:AR45"/>
    <mergeCell ref="AU45:AV45"/>
    <mergeCell ref="AW48:AX48"/>
    <mergeCell ref="AY48:AZ48"/>
    <mergeCell ref="BL45:CA45"/>
    <mergeCell ref="AS45:AT45"/>
    <mergeCell ref="BC45:BD45"/>
    <mergeCell ref="AY45:AZ45"/>
    <mergeCell ref="BA45:BB45"/>
    <mergeCell ref="BE45:BF45"/>
    <mergeCell ref="AW45:AX45"/>
    <mergeCell ref="D46:F46"/>
    <mergeCell ref="G46:T46"/>
    <mergeCell ref="U46:V46"/>
    <mergeCell ref="W46:X46"/>
    <mergeCell ref="AC46:AD46"/>
    <mergeCell ref="AE46:AF46"/>
    <mergeCell ref="BA46:BB46"/>
    <mergeCell ref="BC46:BD46"/>
    <mergeCell ref="AC45:AD45"/>
    <mergeCell ref="AE45:AF45"/>
    <mergeCell ref="Y45:Z45"/>
    <mergeCell ref="AA45:AB45"/>
    <mergeCell ref="AU46:AV46"/>
    <mergeCell ref="AQ46:AR46"/>
    <mergeCell ref="AW46:AX46"/>
    <mergeCell ref="AO46:AP46"/>
    <mergeCell ref="W48:X48"/>
    <mergeCell ref="Y46:Z46"/>
    <mergeCell ref="AA46:AB46"/>
    <mergeCell ref="W47:X47"/>
    <mergeCell ref="Y47:Z47"/>
    <mergeCell ref="W57:X57"/>
    <mergeCell ref="Y57:Z57"/>
    <mergeCell ref="AA62:AB62"/>
    <mergeCell ref="W62:X62"/>
    <mergeCell ref="Y62:Z62"/>
    <mergeCell ref="U48:V48"/>
    <mergeCell ref="U54:V54"/>
    <mergeCell ref="U53:V53"/>
    <mergeCell ref="W53:X53"/>
    <mergeCell ref="Y59:Z59"/>
    <mergeCell ref="AA59:AB59"/>
    <mergeCell ref="W59:X59"/>
    <mergeCell ref="AK79:AL79"/>
    <mergeCell ref="AM79:AN79"/>
    <mergeCell ref="AO79:AP79"/>
    <mergeCell ref="AA55:AB55"/>
    <mergeCell ref="AA79:AB79"/>
    <mergeCell ref="AC79:AD79"/>
    <mergeCell ref="AE79:AF79"/>
    <mergeCell ref="AG79:AH79"/>
    <mergeCell ref="AK59:AL59"/>
    <mergeCell ref="AM59:AN59"/>
    <mergeCell ref="D79:F79"/>
    <mergeCell ref="G79:T79"/>
    <mergeCell ref="U79:V79"/>
    <mergeCell ref="W79:X79"/>
    <mergeCell ref="Y79:Z79"/>
    <mergeCell ref="AI79:AJ79"/>
    <mergeCell ref="AU55:AV55"/>
    <mergeCell ref="AW55:AX55"/>
    <mergeCell ref="BE58:BF58"/>
    <mergeCell ref="BA58:BB58"/>
    <mergeCell ref="BC58:BD58"/>
    <mergeCell ref="BA54:BB54"/>
    <mergeCell ref="BC54:BD54"/>
    <mergeCell ref="BE55:BF55"/>
    <mergeCell ref="BA55:BB55"/>
    <mergeCell ref="BC55:BD55"/>
    <mergeCell ref="BE54:BF54"/>
    <mergeCell ref="BC57:BD57"/>
    <mergeCell ref="BC56:BD56"/>
    <mergeCell ref="BE56:BF56"/>
    <mergeCell ref="BE47:BF47"/>
    <mergeCell ref="BA53:BB53"/>
    <mergeCell ref="BC53:BD53"/>
    <mergeCell ref="BE53:BF53"/>
    <mergeCell ref="BA48:BB48"/>
    <mergeCell ref="BC48:BD48"/>
    <mergeCell ref="BE48:BF48"/>
    <mergeCell ref="Y55:Z55"/>
    <mergeCell ref="Y56:Z56"/>
    <mergeCell ref="Y54:Z54"/>
    <mergeCell ref="AA57:AB57"/>
    <mergeCell ref="AY55:AZ55"/>
    <mergeCell ref="AW53:AX53"/>
    <mergeCell ref="AY54:AZ54"/>
    <mergeCell ref="AU53:AV53"/>
    <mergeCell ref="AU54:AV54"/>
    <mergeCell ref="AY53:AZ53"/>
    <mergeCell ref="AM56:AN56"/>
    <mergeCell ref="AO55:AP55"/>
    <mergeCell ref="AO78:AP78"/>
    <mergeCell ref="AQ78:AR78"/>
    <mergeCell ref="AS78:AT78"/>
    <mergeCell ref="AO58:AP58"/>
    <mergeCell ref="AW59:AX59"/>
    <mergeCell ref="AU78:AV78"/>
    <mergeCell ref="AW78:AX78"/>
    <mergeCell ref="W56:X56"/>
    <mergeCell ref="W54:X54"/>
    <mergeCell ref="AQ54:AR54"/>
    <mergeCell ref="AO54:AP54"/>
    <mergeCell ref="AO56:AP56"/>
    <mergeCell ref="W55:X55"/>
    <mergeCell ref="AK56:AL56"/>
    <mergeCell ref="AA54:AB54"/>
    <mergeCell ref="AA56:AB56"/>
    <mergeCell ref="AC78:AD78"/>
    <mergeCell ref="AE78:AF78"/>
    <mergeCell ref="AG78:AH78"/>
    <mergeCell ref="AI78:AJ78"/>
    <mergeCell ref="AK78:AL78"/>
    <mergeCell ref="AM78:AN78"/>
    <mergeCell ref="U78:V78"/>
    <mergeCell ref="W78:X78"/>
    <mergeCell ref="Y78:Z78"/>
    <mergeCell ref="AA78:AB78"/>
    <mergeCell ref="AA67:AB67"/>
    <mergeCell ref="W73:X73"/>
    <mergeCell ref="Y73:Z73"/>
    <mergeCell ref="AA73:AB73"/>
    <mergeCell ref="AA68:AB68"/>
    <mergeCell ref="BE59:BF59"/>
    <mergeCell ref="BC59:BD59"/>
    <mergeCell ref="BA59:BB59"/>
    <mergeCell ref="BE62:BF62"/>
    <mergeCell ref="BC61:BD61"/>
    <mergeCell ref="BE61:BF61"/>
    <mergeCell ref="BA61:BB61"/>
    <mergeCell ref="BA64:BB64"/>
    <mergeCell ref="AS59:AT59"/>
    <mergeCell ref="AI59:AJ59"/>
    <mergeCell ref="AK80:AL80"/>
    <mergeCell ref="AA80:AB80"/>
    <mergeCell ref="BC80:BD80"/>
    <mergeCell ref="AY80:AZ80"/>
    <mergeCell ref="AU59:AV59"/>
    <mergeCell ref="AA63:AB63"/>
    <mergeCell ref="AS80:AT80"/>
    <mergeCell ref="AW80:AX80"/>
    <mergeCell ref="W42:X42"/>
    <mergeCell ref="Y42:Z42"/>
    <mergeCell ref="AG42:AH42"/>
    <mergeCell ref="AK42:AL42"/>
    <mergeCell ref="AM42:AN42"/>
    <mergeCell ref="AM55:AN55"/>
    <mergeCell ref="AM45:AN45"/>
    <mergeCell ref="AK55:AL55"/>
    <mergeCell ref="Y53:Z53"/>
    <mergeCell ref="AA42:AB42"/>
    <mergeCell ref="AC42:AD42"/>
    <mergeCell ref="AE42:AF42"/>
    <mergeCell ref="AS42:AT42"/>
    <mergeCell ref="AU42:AV42"/>
    <mergeCell ref="AW42:AX42"/>
    <mergeCell ref="AI42:AJ42"/>
    <mergeCell ref="BE42:BF42"/>
    <mergeCell ref="AO42:AP42"/>
    <mergeCell ref="AQ42:AR42"/>
    <mergeCell ref="AM38:AN41"/>
    <mergeCell ref="AY42:AZ42"/>
    <mergeCell ref="BC42:BD42"/>
    <mergeCell ref="AO36:AP41"/>
    <mergeCell ref="AQ41:AR41"/>
    <mergeCell ref="AU41:AV41"/>
    <mergeCell ref="AW39:AX39"/>
    <mergeCell ref="N29:O29"/>
    <mergeCell ref="X29:AC29"/>
    <mergeCell ref="X30:AC30"/>
    <mergeCell ref="P30:Q30"/>
    <mergeCell ref="P29:Q29"/>
    <mergeCell ref="R29:S29"/>
    <mergeCell ref="G30:H30"/>
    <mergeCell ref="I30:J30"/>
    <mergeCell ref="K30:M30"/>
    <mergeCell ref="E30:F30"/>
    <mergeCell ref="E31:F31"/>
    <mergeCell ref="G31:H31"/>
    <mergeCell ref="P32:Q32"/>
    <mergeCell ref="AL30:AS32"/>
    <mergeCell ref="P33:Q33"/>
    <mergeCell ref="R33:S33"/>
    <mergeCell ref="N32:O32"/>
    <mergeCell ref="I29:J29"/>
    <mergeCell ref="P31:Q31"/>
    <mergeCell ref="N30:O30"/>
    <mergeCell ref="AD30:AF30"/>
    <mergeCell ref="K29:M29"/>
    <mergeCell ref="AY39:AZ39"/>
    <mergeCell ref="BA41:BB41"/>
    <mergeCell ref="BC39:BD39"/>
    <mergeCell ref="U35:AB35"/>
    <mergeCell ref="AS41:AT41"/>
    <mergeCell ref="AQ37:AT37"/>
    <mergeCell ref="AE35:AP35"/>
    <mergeCell ref="AK38:AL41"/>
    <mergeCell ref="AS39:AT39"/>
    <mergeCell ref="AI37:AN37"/>
    <mergeCell ref="D78:F78"/>
    <mergeCell ref="G78:T78"/>
    <mergeCell ref="D65:F65"/>
    <mergeCell ref="G65:T65"/>
    <mergeCell ref="D59:T59"/>
    <mergeCell ref="BC37:BF37"/>
    <mergeCell ref="AY37:BB37"/>
    <mergeCell ref="BE39:BF39"/>
    <mergeCell ref="BC41:BD41"/>
    <mergeCell ref="AU37:AX37"/>
    <mergeCell ref="G53:T53"/>
    <mergeCell ref="D34:BF34"/>
    <mergeCell ref="AI38:AJ41"/>
    <mergeCell ref="D56:F56"/>
    <mergeCell ref="G56:T56"/>
    <mergeCell ref="D58:F58"/>
    <mergeCell ref="G58:T58"/>
    <mergeCell ref="D57:F57"/>
    <mergeCell ref="BE41:BF41"/>
    <mergeCell ref="AY41:AZ41"/>
    <mergeCell ref="D47:F47"/>
    <mergeCell ref="D35:F41"/>
    <mergeCell ref="D45:F45"/>
    <mergeCell ref="N31:O31"/>
    <mergeCell ref="E32:F32"/>
    <mergeCell ref="G32:H32"/>
    <mergeCell ref="G42:T42"/>
    <mergeCell ref="I31:J31"/>
    <mergeCell ref="I32:J32"/>
    <mergeCell ref="K32:M32"/>
    <mergeCell ref="AM80:AN80"/>
    <mergeCell ref="AO80:AP80"/>
    <mergeCell ref="AQ59:AR59"/>
    <mergeCell ref="AE80:AF80"/>
    <mergeCell ref="AM57:AN57"/>
    <mergeCell ref="AC59:AD59"/>
    <mergeCell ref="AK62:AL62"/>
    <mergeCell ref="AM62:AN62"/>
    <mergeCell ref="AC80:AD80"/>
    <mergeCell ref="AC62:AD62"/>
    <mergeCell ref="AU81:AV81"/>
    <mergeCell ref="AQ81:AR81"/>
    <mergeCell ref="Y81:Z81"/>
    <mergeCell ref="AA81:AB81"/>
    <mergeCell ref="BL85:CA85"/>
    <mergeCell ref="BC85:BD85"/>
    <mergeCell ref="AY84:AZ84"/>
    <mergeCell ref="AM81:AN81"/>
    <mergeCell ref="AY81:AZ81"/>
    <mergeCell ref="AW81:AX81"/>
    <mergeCell ref="AU85:AV85"/>
    <mergeCell ref="AK81:AL81"/>
    <mergeCell ref="AS85:AT85"/>
    <mergeCell ref="AU84:AV84"/>
    <mergeCell ref="D81:T81"/>
    <mergeCell ref="AS81:AT81"/>
    <mergeCell ref="AI81:AJ81"/>
    <mergeCell ref="AE81:AF81"/>
    <mergeCell ref="U81:V81"/>
    <mergeCell ref="AC81:AD81"/>
    <mergeCell ref="AG81:AH81"/>
    <mergeCell ref="AK85:AL85"/>
    <mergeCell ref="AM85:AN85"/>
    <mergeCell ref="AQ85:AR85"/>
    <mergeCell ref="AO81:AP81"/>
    <mergeCell ref="AI62:AJ62"/>
    <mergeCell ref="AG63:AH63"/>
    <mergeCell ref="AO62:AP62"/>
    <mergeCell ref="AQ62:AR62"/>
    <mergeCell ref="AG80:AH80"/>
    <mergeCell ref="AE85:AF85"/>
    <mergeCell ref="AI85:AJ85"/>
    <mergeCell ref="AI80:AJ80"/>
    <mergeCell ref="AE59:AF59"/>
    <mergeCell ref="AQ84:AR84"/>
    <mergeCell ref="AQ80:AR80"/>
    <mergeCell ref="D82:BB82"/>
    <mergeCell ref="D83:BB83"/>
    <mergeCell ref="Y63:Z63"/>
    <mergeCell ref="AG62:AH62"/>
    <mergeCell ref="AI88:AJ88"/>
    <mergeCell ref="AG91:AH91"/>
    <mergeCell ref="AG88:AH88"/>
    <mergeCell ref="AG89:AH89"/>
    <mergeCell ref="AA90:AB90"/>
    <mergeCell ref="D87:BB87"/>
    <mergeCell ref="AW89:AX89"/>
    <mergeCell ref="W89:X89"/>
    <mergeCell ref="Y89:Z89"/>
    <mergeCell ref="AA89:AB89"/>
    <mergeCell ref="D84:F84"/>
    <mergeCell ref="G84:T84"/>
    <mergeCell ref="AK84:AL84"/>
    <mergeCell ref="AM84:AN84"/>
    <mergeCell ref="AC84:AD84"/>
    <mergeCell ref="AA84:AB84"/>
    <mergeCell ref="AI84:AJ84"/>
    <mergeCell ref="AE84:AF84"/>
    <mergeCell ref="Y84:Z84"/>
    <mergeCell ref="U80:V80"/>
    <mergeCell ref="W63:X63"/>
    <mergeCell ref="AW85:AX85"/>
    <mergeCell ref="AO85:AP85"/>
    <mergeCell ref="AG85:AH85"/>
    <mergeCell ref="AW84:AX84"/>
    <mergeCell ref="AO84:AP84"/>
    <mergeCell ref="AS84:AT84"/>
    <mergeCell ref="U84:V84"/>
    <mergeCell ref="W84:X84"/>
    <mergeCell ref="Y80:Z80"/>
    <mergeCell ref="W81:X81"/>
    <mergeCell ref="U62:V62"/>
    <mergeCell ref="U65:V65"/>
    <mergeCell ref="W80:X80"/>
    <mergeCell ref="AC77:AD77"/>
    <mergeCell ref="AA66:AB66"/>
    <mergeCell ref="AC67:AD67"/>
    <mergeCell ref="AC68:AD68"/>
    <mergeCell ref="AC69:AD69"/>
    <mergeCell ref="AE77:AF77"/>
    <mergeCell ref="AC66:AD66"/>
    <mergeCell ref="W91:X91"/>
    <mergeCell ref="Y91:Z91"/>
    <mergeCell ref="Y85:Z85"/>
    <mergeCell ref="BC86:BD86"/>
    <mergeCell ref="W86:X86"/>
    <mergeCell ref="BC84:BD84"/>
    <mergeCell ref="AG84:AH84"/>
    <mergeCell ref="AA91:AB91"/>
    <mergeCell ref="AK88:AL88"/>
    <mergeCell ref="AW54:AX54"/>
    <mergeCell ref="AI47:AJ47"/>
    <mergeCell ref="AK47:AL47"/>
    <mergeCell ref="AM53:AN53"/>
    <mergeCell ref="AM54:AN54"/>
    <mergeCell ref="AK53:AL53"/>
    <mergeCell ref="AS47:AT47"/>
    <mergeCell ref="AU47:AV47"/>
    <mergeCell ref="AS49:AT49"/>
    <mergeCell ref="B11:F11"/>
    <mergeCell ref="AQ47:AR47"/>
    <mergeCell ref="AQ53:AR53"/>
    <mergeCell ref="AO53:AP53"/>
    <mergeCell ref="AO47:AP47"/>
    <mergeCell ref="AE48:AF48"/>
    <mergeCell ref="AG53:AH53"/>
    <mergeCell ref="D53:F53"/>
    <mergeCell ref="K31:M31"/>
    <mergeCell ref="AI45:AJ45"/>
    <mergeCell ref="AY47:AZ47"/>
    <mergeCell ref="BA47:BB47"/>
    <mergeCell ref="BA39:BB39"/>
    <mergeCell ref="AE36:AF41"/>
    <mergeCell ref="AH8:AS8"/>
    <mergeCell ref="X10:AP10"/>
    <mergeCell ref="AC12:AS12"/>
    <mergeCell ref="X31:AC31"/>
    <mergeCell ref="W45:X45"/>
    <mergeCell ref="AG31:AI31"/>
    <mergeCell ref="AW41:AX41"/>
    <mergeCell ref="R32:S32"/>
    <mergeCell ref="AA36:AB41"/>
    <mergeCell ref="Y36:Z41"/>
    <mergeCell ref="R31:S31"/>
    <mergeCell ref="AC35:AD41"/>
    <mergeCell ref="AU39:AV39"/>
    <mergeCell ref="G35:T41"/>
    <mergeCell ref="AQ39:AR39"/>
    <mergeCell ref="AD31:AF31"/>
    <mergeCell ref="AK45:AL45"/>
    <mergeCell ref="AG46:AH46"/>
    <mergeCell ref="AC48:AD48"/>
    <mergeCell ref="AE54:AF54"/>
    <mergeCell ref="AA53:AB53"/>
    <mergeCell ref="AG48:AH48"/>
    <mergeCell ref="AG54:AH54"/>
    <mergeCell ref="AI48:AJ48"/>
    <mergeCell ref="AI56:AJ56"/>
    <mergeCell ref="AE57:AF57"/>
    <mergeCell ref="AG57:AH57"/>
    <mergeCell ref="AK54:AL54"/>
    <mergeCell ref="AE47:AF47"/>
    <mergeCell ref="AA47:AB47"/>
    <mergeCell ref="AC47:AD47"/>
    <mergeCell ref="AC54:AD54"/>
    <mergeCell ref="AI55:AJ55"/>
    <mergeCell ref="AS54:AT54"/>
    <mergeCell ref="AI57:AJ57"/>
    <mergeCell ref="AK57:AL57"/>
    <mergeCell ref="AC55:AD55"/>
    <mergeCell ref="AE55:AF55"/>
    <mergeCell ref="AC57:AD57"/>
    <mergeCell ref="AG55:AH55"/>
    <mergeCell ref="AG56:AH56"/>
    <mergeCell ref="G48:T48"/>
    <mergeCell ref="U47:V47"/>
    <mergeCell ref="D42:F42"/>
    <mergeCell ref="AU56:AV56"/>
    <mergeCell ref="AS56:AT56"/>
    <mergeCell ref="AQ55:AR55"/>
    <mergeCell ref="AS55:AT55"/>
    <mergeCell ref="AC53:AD53"/>
    <mergeCell ref="AE53:AF53"/>
    <mergeCell ref="AS53:AT53"/>
    <mergeCell ref="D80:T80"/>
    <mergeCell ref="D62:F62"/>
    <mergeCell ref="G62:T62"/>
    <mergeCell ref="D61:F61"/>
    <mergeCell ref="U59:V59"/>
    <mergeCell ref="BA42:BB42"/>
    <mergeCell ref="Y49:Z49"/>
    <mergeCell ref="D48:F48"/>
    <mergeCell ref="G47:T47"/>
    <mergeCell ref="G45:T45"/>
    <mergeCell ref="AC14:AS14"/>
    <mergeCell ref="Q15:AB15"/>
    <mergeCell ref="AQ58:AR58"/>
    <mergeCell ref="R30:S30"/>
    <mergeCell ref="AG30:AI30"/>
    <mergeCell ref="U42:V42"/>
    <mergeCell ref="AG45:AH45"/>
    <mergeCell ref="W36:X41"/>
    <mergeCell ref="AE49:AF49"/>
    <mergeCell ref="AG49:AH49"/>
    <mergeCell ref="G11:M11"/>
    <mergeCell ref="D49:F49"/>
    <mergeCell ref="G49:T49"/>
    <mergeCell ref="U63:V63"/>
    <mergeCell ref="D73:F73"/>
    <mergeCell ref="G73:T73"/>
    <mergeCell ref="U73:V73"/>
    <mergeCell ref="Q13:AB13"/>
    <mergeCell ref="U36:V41"/>
    <mergeCell ref="U45:V45"/>
    <mergeCell ref="U8:AB8"/>
    <mergeCell ref="Z4:AM4"/>
    <mergeCell ref="B4:I4"/>
    <mergeCell ref="B7:L7"/>
    <mergeCell ref="B8:H8"/>
    <mergeCell ref="B9:J9"/>
    <mergeCell ref="AW56:AX56"/>
    <mergeCell ref="AY56:AZ56"/>
    <mergeCell ref="BA56:BB56"/>
    <mergeCell ref="AQ56:AR56"/>
    <mergeCell ref="AG36:AN36"/>
    <mergeCell ref="AG37:AH41"/>
    <mergeCell ref="AM49:AN49"/>
    <mergeCell ref="AO49:AP49"/>
    <mergeCell ref="AQ49:AR49"/>
    <mergeCell ref="AW49:AX49"/>
    <mergeCell ref="AW57:AX57"/>
    <mergeCell ref="AY57:AZ57"/>
    <mergeCell ref="AO57:AP57"/>
    <mergeCell ref="AS57:AT57"/>
    <mergeCell ref="BA57:BB57"/>
    <mergeCell ref="AQ57:AR57"/>
    <mergeCell ref="AU57:AV57"/>
    <mergeCell ref="BE57:BF57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S58:AT58"/>
    <mergeCell ref="AU58:AV58"/>
    <mergeCell ref="AM58:AN58"/>
    <mergeCell ref="AW58:AX58"/>
    <mergeCell ref="AY58:AZ58"/>
    <mergeCell ref="AO77:AP77"/>
    <mergeCell ref="AQ77:AR77"/>
    <mergeCell ref="AS77:AT77"/>
    <mergeCell ref="AU77:AV77"/>
    <mergeCell ref="AW77:AX77"/>
    <mergeCell ref="AG77:AH77"/>
    <mergeCell ref="AI77:AJ77"/>
    <mergeCell ref="AK77:AL77"/>
    <mergeCell ref="AM77:AN77"/>
    <mergeCell ref="AY86:AZ86"/>
    <mergeCell ref="BA92:BB92"/>
    <mergeCell ref="AY85:AZ85"/>
    <mergeCell ref="BA80:BB80"/>
    <mergeCell ref="AS79:AT79"/>
    <mergeCell ref="AU79:AV79"/>
    <mergeCell ref="AY59:AZ59"/>
    <mergeCell ref="AY77:AZ77"/>
    <mergeCell ref="BA77:BB77"/>
    <mergeCell ref="BA85:BB85"/>
    <mergeCell ref="BA66:BB66"/>
    <mergeCell ref="BC81:BD81"/>
    <mergeCell ref="BA81:BB81"/>
    <mergeCell ref="BA84:BB84"/>
    <mergeCell ref="D60:BB60"/>
    <mergeCell ref="AK63:AL63"/>
    <mergeCell ref="BE84:BF84"/>
    <mergeCell ref="BA96:BB96"/>
    <mergeCell ref="BC96:BD96"/>
    <mergeCell ref="BE81:BF81"/>
    <mergeCell ref="BE86:BF86"/>
    <mergeCell ref="BA86:BB86"/>
    <mergeCell ref="BE85:BF85"/>
    <mergeCell ref="BE92:BF92"/>
    <mergeCell ref="BC92:BD92"/>
    <mergeCell ref="BA90:BB90"/>
    <mergeCell ref="Y97:Z97"/>
    <mergeCell ref="AA97:AB97"/>
    <mergeCell ref="AG97:AH97"/>
    <mergeCell ref="AS96:AT96"/>
    <mergeCell ref="AC96:AD96"/>
    <mergeCell ref="AE96:AF96"/>
    <mergeCell ref="AG96:AH96"/>
    <mergeCell ref="AI96:AJ96"/>
    <mergeCell ref="Y96:Z96"/>
    <mergeCell ref="AA96:AB96"/>
    <mergeCell ref="D101:F101"/>
    <mergeCell ref="G99:T99"/>
    <mergeCell ref="G100:T100"/>
    <mergeCell ref="G101:T101"/>
    <mergeCell ref="D99:F99"/>
    <mergeCell ref="D100:F100"/>
    <mergeCell ref="U96:V96"/>
    <mergeCell ref="W96:X96"/>
    <mergeCell ref="D97:F97"/>
    <mergeCell ref="D98:F98"/>
    <mergeCell ref="G97:T97"/>
    <mergeCell ref="G98:T98"/>
    <mergeCell ref="U97:V97"/>
    <mergeCell ref="W97:X97"/>
    <mergeCell ref="W98:X98"/>
    <mergeCell ref="D96:F96"/>
    <mergeCell ref="BE99:BF99"/>
    <mergeCell ref="U100:V100"/>
    <mergeCell ref="W100:X100"/>
    <mergeCell ref="Y100:Z100"/>
    <mergeCell ref="AA100:AB100"/>
    <mergeCell ref="AC100:AD100"/>
    <mergeCell ref="AE100:AF100"/>
    <mergeCell ref="AG100:AH100"/>
    <mergeCell ref="AQ99:AR99"/>
    <mergeCell ref="AS99:AT99"/>
    <mergeCell ref="AI100:AJ100"/>
    <mergeCell ref="AM100:AN100"/>
    <mergeCell ref="AO100:AP100"/>
    <mergeCell ref="BA100:BB100"/>
    <mergeCell ref="BC100:BD100"/>
    <mergeCell ref="AK100:AL100"/>
    <mergeCell ref="BE100:BF100"/>
    <mergeCell ref="AQ100:AR100"/>
    <mergeCell ref="AS100:AT100"/>
    <mergeCell ref="AU100:AV100"/>
    <mergeCell ref="AW100:AX100"/>
    <mergeCell ref="AQ35:BB36"/>
    <mergeCell ref="AQ38:BB38"/>
    <mergeCell ref="AQ40:BB40"/>
    <mergeCell ref="D43:BB43"/>
    <mergeCell ref="D44:BB44"/>
    <mergeCell ref="U49:V49"/>
    <mergeCell ref="W49:X49"/>
    <mergeCell ref="AA49:AB49"/>
    <mergeCell ref="AC49:AD49"/>
    <mergeCell ref="AI49:AJ49"/>
    <mergeCell ref="AK49:AL49"/>
    <mergeCell ref="AU49:AV49"/>
    <mergeCell ref="AY49:AZ49"/>
    <mergeCell ref="BA49:BB49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D52:F52"/>
    <mergeCell ref="G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D111:BB111"/>
    <mergeCell ref="D54:F54"/>
    <mergeCell ref="D55:F55"/>
    <mergeCell ref="D63:F63"/>
    <mergeCell ref="G63:T63"/>
    <mergeCell ref="AI63:AJ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D66:F66"/>
    <mergeCell ref="G66:T66"/>
    <mergeCell ref="U66:V66"/>
    <mergeCell ref="W66:X66"/>
    <mergeCell ref="Y66:Z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D67:F67"/>
    <mergeCell ref="G67:T67"/>
    <mergeCell ref="U67:V67"/>
    <mergeCell ref="W67:X67"/>
    <mergeCell ref="Y67:Z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D68:F68"/>
    <mergeCell ref="G68:T68"/>
    <mergeCell ref="U68:V68"/>
    <mergeCell ref="W68:X68"/>
    <mergeCell ref="Y68:Z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D69:F69"/>
    <mergeCell ref="G69:T69"/>
    <mergeCell ref="U69:V69"/>
    <mergeCell ref="W69:X69"/>
    <mergeCell ref="Y69:Z69"/>
    <mergeCell ref="AA69:AB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D70:F70"/>
    <mergeCell ref="G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BA70:BB70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U72:AV72"/>
    <mergeCell ref="AW72:AX72"/>
    <mergeCell ref="AY72:AZ72"/>
    <mergeCell ref="BA72:BB72"/>
    <mergeCell ref="AI72:AJ72"/>
    <mergeCell ref="AK72:AL72"/>
    <mergeCell ref="AM72:AN72"/>
    <mergeCell ref="AO72:AP72"/>
    <mergeCell ref="AQ72:AR72"/>
    <mergeCell ref="AS72:AT72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A73:BB7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D75:F75"/>
    <mergeCell ref="G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D77:F77"/>
    <mergeCell ref="G77:T77"/>
    <mergeCell ref="U77:V77"/>
    <mergeCell ref="W77:X77"/>
    <mergeCell ref="Y77:Z77"/>
    <mergeCell ref="AA77:AB77"/>
    <mergeCell ref="AW79:AX79"/>
    <mergeCell ref="AY79:AZ79"/>
    <mergeCell ref="BA79:BB79"/>
    <mergeCell ref="AU76:AV76"/>
    <mergeCell ref="AW76:AX76"/>
    <mergeCell ref="AY76:AZ76"/>
    <mergeCell ref="BA76:BB76"/>
    <mergeCell ref="AY78:AZ78"/>
    <mergeCell ref="BA78:BB78"/>
  </mergeCells>
  <printOptions horizontalCentered="1" verticalCentered="1"/>
  <pageMargins left="0.2362204724409449" right="0.2362204724409449" top="0.2362204724409449" bottom="0.11811023622047245" header="0" footer="0"/>
  <pageSetup fitToHeight="2" fitToWidth="1" horizontalDpi="600" verticalDpi="600" orientation="landscape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31">
      <selection activeCell="F40" sqref="F40"/>
    </sheetView>
  </sheetViews>
  <sheetFormatPr defaultColWidth="9.125" defaultRowHeight="12.75"/>
  <cols>
    <col min="1" max="1" width="9.00390625" style="287" customWidth="1"/>
    <col min="2" max="2" width="65.50390625" style="287" customWidth="1"/>
    <col min="3" max="3" width="9.875" style="287" customWidth="1"/>
    <col min="4" max="4" width="17.75390625" style="287" customWidth="1"/>
    <col min="5" max="5" width="18.50390625" style="287" customWidth="1"/>
    <col min="6" max="6" width="28.50390625" style="287" customWidth="1"/>
    <col min="7" max="16384" width="9.125" style="287" customWidth="1"/>
  </cols>
  <sheetData>
    <row r="1" spans="1:6" ht="23.25" thickBot="1">
      <c r="A1" s="754" t="s">
        <v>266</v>
      </c>
      <c r="B1" s="755"/>
      <c r="C1" s="755"/>
      <c r="D1" s="755"/>
      <c r="E1" s="756"/>
      <c r="F1" s="757" t="s">
        <v>267</v>
      </c>
    </row>
    <row r="2" spans="1:6" ht="15.75" customHeight="1">
      <c r="A2" s="759" t="s">
        <v>223</v>
      </c>
      <c r="B2" s="760"/>
      <c r="C2" s="760"/>
      <c r="D2" s="760"/>
      <c r="E2" s="761"/>
      <c r="F2" s="758"/>
    </row>
    <row r="3" spans="1:6" ht="11.25" customHeight="1" thickBot="1">
      <c r="A3" s="762"/>
      <c r="B3" s="763"/>
      <c r="C3" s="763"/>
      <c r="D3" s="763"/>
      <c r="E3" s="764"/>
      <c r="F3" s="758"/>
    </row>
    <row r="4" spans="1:6" ht="51.75" customHeight="1" thickBot="1">
      <c r="A4" s="765" t="s">
        <v>224</v>
      </c>
      <c r="B4" s="766"/>
      <c r="C4" s="766"/>
      <c r="D4" s="766"/>
      <c r="E4" s="767"/>
      <c r="F4" s="758"/>
    </row>
    <row r="5" spans="1:6" ht="26.25" customHeight="1" thickBot="1">
      <c r="A5" s="765" t="s">
        <v>225</v>
      </c>
      <c r="B5" s="768"/>
      <c r="C5" s="768"/>
      <c r="D5" s="768"/>
      <c r="E5" s="769"/>
      <c r="F5" s="758"/>
    </row>
    <row r="6" spans="1:12" ht="68.25">
      <c r="A6" s="288" t="s">
        <v>226</v>
      </c>
      <c r="B6" s="289" t="s">
        <v>227</v>
      </c>
      <c r="C6" s="289" t="s">
        <v>228</v>
      </c>
      <c r="D6" s="290" t="s">
        <v>229</v>
      </c>
      <c r="E6" s="289" t="s">
        <v>230</v>
      </c>
      <c r="F6" s="288" t="s">
        <v>231</v>
      </c>
      <c r="I6" s="291"/>
      <c r="J6" s="291"/>
      <c r="K6" s="291"/>
      <c r="L6" s="291"/>
    </row>
    <row r="7" spans="1:12" ht="22.5">
      <c r="A7" s="770" t="s">
        <v>232</v>
      </c>
      <c r="B7" s="771"/>
      <c r="C7" s="771"/>
      <c r="D7" s="772"/>
      <c r="E7" s="292"/>
      <c r="F7" s="293"/>
      <c r="I7" s="291"/>
      <c r="J7" s="291"/>
      <c r="K7" s="291"/>
      <c r="L7" s="291"/>
    </row>
    <row r="8" spans="1:12" ht="22.5">
      <c r="A8" s="326">
        <v>1</v>
      </c>
      <c r="B8" s="302" t="s">
        <v>162</v>
      </c>
      <c r="C8" s="303">
        <v>2</v>
      </c>
      <c r="D8" s="302" t="s">
        <v>242</v>
      </c>
      <c r="E8" s="327">
        <v>2</v>
      </c>
      <c r="F8" s="293"/>
      <c r="I8" s="291"/>
      <c r="J8" s="291"/>
      <c r="K8" s="291"/>
      <c r="L8" s="291"/>
    </row>
    <row r="9" spans="1:12" ht="22.5">
      <c r="A9" s="326">
        <v>2</v>
      </c>
      <c r="B9" s="302" t="s">
        <v>268</v>
      </c>
      <c r="C9" s="303">
        <v>8</v>
      </c>
      <c r="D9" s="302" t="s">
        <v>269</v>
      </c>
      <c r="E9" s="327">
        <v>6</v>
      </c>
      <c r="F9" s="329" t="s">
        <v>286</v>
      </c>
      <c r="I9" s="291"/>
      <c r="J9" s="291"/>
      <c r="K9" s="291"/>
      <c r="L9" s="291"/>
    </row>
    <row r="10" spans="1:12" ht="25.5" customHeight="1">
      <c r="A10" s="326">
        <v>3</v>
      </c>
      <c r="B10" s="302" t="s">
        <v>234</v>
      </c>
      <c r="C10" s="303">
        <v>6</v>
      </c>
      <c r="D10" s="302" t="s">
        <v>269</v>
      </c>
      <c r="E10" s="327">
        <v>5</v>
      </c>
      <c r="F10" s="330" t="s">
        <v>286</v>
      </c>
      <c r="I10" s="291"/>
      <c r="J10" s="291"/>
      <c r="K10" s="291"/>
      <c r="L10" s="291"/>
    </row>
    <row r="11" spans="1:12" ht="46.5" customHeight="1">
      <c r="A11" s="326">
        <v>4</v>
      </c>
      <c r="B11" s="302" t="s">
        <v>196</v>
      </c>
      <c r="C11" s="303">
        <v>5</v>
      </c>
      <c r="D11" s="302" t="s">
        <v>269</v>
      </c>
      <c r="E11" s="327">
        <v>4</v>
      </c>
      <c r="F11" s="329" t="s">
        <v>289</v>
      </c>
      <c r="I11" s="291"/>
      <c r="J11" s="291"/>
      <c r="K11" s="291"/>
      <c r="L11" s="291"/>
    </row>
    <row r="12" spans="1:12" ht="48.75" customHeight="1">
      <c r="A12" s="326">
        <v>5</v>
      </c>
      <c r="B12" s="302" t="s">
        <v>194</v>
      </c>
      <c r="C12" s="303">
        <v>5</v>
      </c>
      <c r="D12" s="302" t="s">
        <v>269</v>
      </c>
      <c r="E12" s="328">
        <v>4</v>
      </c>
      <c r="F12" s="329" t="s">
        <v>287</v>
      </c>
      <c r="I12" s="291"/>
      <c r="J12" s="291"/>
      <c r="K12" s="291"/>
      <c r="L12" s="291"/>
    </row>
    <row r="13" spans="1:12" ht="26.25" customHeight="1">
      <c r="A13" s="326">
        <v>6</v>
      </c>
      <c r="B13" s="302" t="s">
        <v>180</v>
      </c>
      <c r="C13" s="303">
        <v>4</v>
      </c>
      <c r="D13" s="302" t="s">
        <v>242</v>
      </c>
      <c r="E13" s="328">
        <v>3</v>
      </c>
      <c r="F13" s="293"/>
      <c r="I13" s="291"/>
      <c r="J13" s="291"/>
      <c r="K13" s="291"/>
      <c r="L13" s="291"/>
    </row>
    <row r="14" spans="1:12" ht="22.5">
      <c r="A14" s="294"/>
      <c r="B14" s="295" t="s">
        <v>63</v>
      </c>
      <c r="C14" s="296">
        <f>SUM(C8:C13)</f>
        <v>30</v>
      </c>
      <c r="D14" s="296" t="s">
        <v>235</v>
      </c>
      <c r="E14" s="296">
        <f>SUM(E8:E13)</f>
        <v>24</v>
      </c>
      <c r="F14" s="297"/>
      <c r="G14" s="298"/>
      <c r="I14" s="291"/>
      <c r="J14" s="291"/>
      <c r="K14" s="291"/>
      <c r="L14" s="291"/>
    </row>
    <row r="15" spans="1:12" ht="22.5">
      <c r="A15" s="770" t="s">
        <v>236</v>
      </c>
      <c r="B15" s="771"/>
      <c r="C15" s="771"/>
      <c r="D15" s="772"/>
      <c r="E15" s="299"/>
      <c r="F15" s="300"/>
      <c r="I15" s="291"/>
      <c r="J15" s="291"/>
      <c r="K15" s="291"/>
      <c r="L15" s="291"/>
    </row>
    <row r="16" spans="1:12" ht="45.75">
      <c r="A16" s="326">
        <v>9</v>
      </c>
      <c r="B16" s="302" t="s">
        <v>161</v>
      </c>
      <c r="C16" s="303">
        <v>2</v>
      </c>
      <c r="D16" s="302" t="s">
        <v>242</v>
      </c>
      <c r="E16" s="328">
        <v>2</v>
      </c>
      <c r="F16" s="293"/>
      <c r="I16" s="291"/>
      <c r="J16" s="291"/>
      <c r="K16" s="291"/>
      <c r="L16" s="291"/>
    </row>
    <row r="17" spans="1:6" ht="22.5">
      <c r="A17" s="326">
        <v>10</v>
      </c>
      <c r="B17" s="302" t="s">
        <v>237</v>
      </c>
      <c r="C17" s="303">
        <v>9</v>
      </c>
      <c r="D17" s="302" t="s">
        <v>269</v>
      </c>
      <c r="E17" s="328">
        <v>7</v>
      </c>
      <c r="F17" s="329" t="s">
        <v>286</v>
      </c>
    </row>
    <row r="18" spans="1:6" ht="22.5">
      <c r="A18" s="326">
        <v>11</v>
      </c>
      <c r="B18" s="302" t="s">
        <v>238</v>
      </c>
      <c r="C18" s="303">
        <v>6</v>
      </c>
      <c r="D18" s="302" t="s">
        <v>269</v>
      </c>
      <c r="E18" s="328">
        <v>5</v>
      </c>
      <c r="F18" s="293"/>
    </row>
    <row r="19" spans="1:6" ht="22.5">
      <c r="A19" s="326">
        <v>12</v>
      </c>
      <c r="B19" s="302" t="s">
        <v>183</v>
      </c>
      <c r="C19" s="303">
        <v>7</v>
      </c>
      <c r="D19" s="302" t="s">
        <v>269</v>
      </c>
      <c r="E19" s="328">
        <v>5</v>
      </c>
      <c r="F19" s="329" t="s">
        <v>286</v>
      </c>
    </row>
    <row r="20" spans="1:6" ht="45.75">
      <c r="A20" s="326">
        <v>13</v>
      </c>
      <c r="B20" s="302" t="s">
        <v>168</v>
      </c>
      <c r="C20" s="303">
        <v>6</v>
      </c>
      <c r="D20" s="302" t="s">
        <v>269</v>
      </c>
      <c r="E20" s="328">
        <v>5</v>
      </c>
      <c r="F20" s="293"/>
    </row>
    <row r="21" spans="1:7" ht="22.5">
      <c r="A21" s="301"/>
      <c r="B21" s="295" t="s">
        <v>63</v>
      </c>
      <c r="C21" s="296">
        <f>SUM(C16:C20)</f>
        <v>30</v>
      </c>
      <c r="D21" s="296" t="s">
        <v>239</v>
      </c>
      <c r="E21" s="296">
        <f>SUM(E16:E20)</f>
        <v>24</v>
      </c>
      <c r="F21" s="297"/>
      <c r="G21" s="298"/>
    </row>
    <row r="22" spans="1:6" ht="22.5">
      <c r="A22" s="770" t="s">
        <v>240</v>
      </c>
      <c r="B22" s="771"/>
      <c r="C22" s="771"/>
      <c r="D22" s="772"/>
      <c r="E22" s="299"/>
      <c r="F22" s="300"/>
    </row>
    <row r="23" spans="1:6" ht="22.5">
      <c r="A23" s="326">
        <v>14</v>
      </c>
      <c r="B23" s="302" t="s">
        <v>270</v>
      </c>
      <c r="C23" s="303">
        <v>2</v>
      </c>
      <c r="D23" s="302" t="s">
        <v>242</v>
      </c>
      <c r="E23" s="328">
        <v>2</v>
      </c>
      <c r="F23" s="293"/>
    </row>
    <row r="24" spans="1:6" ht="22.5">
      <c r="A24" s="326">
        <v>15</v>
      </c>
      <c r="B24" s="302" t="s">
        <v>271</v>
      </c>
      <c r="C24" s="303">
        <v>1.5</v>
      </c>
      <c r="D24" s="302" t="s">
        <v>233</v>
      </c>
      <c r="E24" s="328">
        <v>2</v>
      </c>
      <c r="F24" s="293"/>
    </row>
    <row r="25" spans="1:6" ht="45.75">
      <c r="A25" s="326">
        <v>16</v>
      </c>
      <c r="B25" s="302" t="s">
        <v>272</v>
      </c>
      <c r="C25" s="303">
        <v>8</v>
      </c>
      <c r="D25" s="302" t="s">
        <v>269</v>
      </c>
      <c r="E25" s="328">
        <v>6</v>
      </c>
      <c r="F25" s="329" t="s">
        <v>286</v>
      </c>
    </row>
    <row r="26" spans="1:6" ht="45.75">
      <c r="A26" s="326">
        <v>17</v>
      </c>
      <c r="B26" s="302" t="s">
        <v>203</v>
      </c>
      <c r="C26" s="303">
        <v>1.5</v>
      </c>
      <c r="D26" s="302" t="s">
        <v>242</v>
      </c>
      <c r="E26" s="328"/>
      <c r="F26" s="293"/>
    </row>
    <row r="27" spans="1:6" ht="22.5">
      <c r="A27" s="326">
        <v>18</v>
      </c>
      <c r="B27" s="302" t="s">
        <v>241</v>
      </c>
      <c r="C27" s="303">
        <v>4</v>
      </c>
      <c r="D27" s="302" t="s">
        <v>242</v>
      </c>
      <c r="E27" s="328">
        <v>3</v>
      </c>
      <c r="F27" s="293"/>
    </row>
    <row r="28" spans="1:6" ht="22.5">
      <c r="A28" s="307" t="s">
        <v>273</v>
      </c>
      <c r="B28" s="302" t="s">
        <v>244</v>
      </c>
      <c r="C28" s="303">
        <v>4</v>
      </c>
      <c r="D28" s="302" t="s">
        <v>242</v>
      </c>
      <c r="E28" s="328">
        <v>3</v>
      </c>
      <c r="F28" s="329" t="s">
        <v>286</v>
      </c>
    </row>
    <row r="29" spans="1:6" ht="22.5">
      <c r="A29" s="307" t="s">
        <v>274</v>
      </c>
      <c r="B29" s="302" t="s">
        <v>245</v>
      </c>
      <c r="C29" s="303">
        <v>4</v>
      </c>
      <c r="D29" s="302" t="s">
        <v>242</v>
      </c>
      <c r="E29" s="328">
        <v>3</v>
      </c>
      <c r="F29" s="329" t="s">
        <v>286</v>
      </c>
    </row>
    <row r="30" spans="1:6" ht="22.5">
      <c r="A30" s="307" t="s">
        <v>243</v>
      </c>
      <c r="B30" s="302" t="s">
        <v>246</v>
      </c>
      <c r="C30" s="303">
        <v>4</v>
      </c>
      <c r="D30" s="302" t="s">
        <v>242</v>
      </c>
      <c r="E30" s="328">
        <v>3</v>
      </c>
      <c r="F30" s="329" t="s">
        <v>288</v>
      </c>
    </row>
    <row r="31" spans="1:7" ht="22.5">
      <c r="A31" s="294"/>
      <c r="B31" s="295" t="s">
        <v>63</v>
      </c>
      <c r="C31" s="296">
        <f>SUM(C23:C30)</f>
        <v>29</v>
      </c>
      <c r="D31" s="296" t="s">
        <v>247</v>
      </c>
      <c r="E31" s="296">
        <f>SUM(E23:E30)</f>
        <v>22</v>
      </c>
      <c r="F31" s="304"/>
      <c r="G31" s="287">
        <f>30-C31</f>
        <v>1</v>
      </c>
    </row>
    <row r="32" spans="1:6" ht="24" customHeight="1">
      <c r="A32" s="770" t="s">
        <v>248</v>
      </c>
      <c r="B32" s="771"/>
      <c r="C32" s="771"/>
      <c r="D32" s="772"/>
      <c r="E32" s="299"/>
      <c r="F32" s="300"/>
    </row>
    <row r="33" spans="1:6" ht="22.5">
      <c r="A33" s="326">
        <v>22</v>
      </c>
      <c r="B33" s="302" t="s">
        <v>275</v>
      </c>
      <c r="C33" s="303">
        <v>1.5</v>
      </c>
      <c r="D33" s="302" t="s">
        <v>242</v>
      </c>
      <c r="E33" s="328">
        <v>2</v>
      </c>
      <c r="F33" s="293"/>
    </row>
    <row r="34" spans="1:6" ht="22.5">
      <c r="A34" s="326">
        <v>23</v>
      </c>
      <c r="B34" s="302" t="s">
        <v>188</v>
      </c>
      <c r="C34" s="303">
        <v>1.5</v>
      </c>
      <c r="D34" s="302" t="s">
        <v>242</v>
      </c>
      <c r="E34" s="328"/>
      <c r="F34" s="293"/>
    </row>
    <row r="35" spans="1:6" ht="67.5" customHeight="1">
      <c r="A35" s="326">
        <v>24</v>
      </c>
      <c r="B35" s="302" t="s">
        <v>185</v>
      </c>
      <c r="C35" s="306">
        <v>7</v>
      </c>
      <c r="D35" s="302" t="s">
        <v>269</v>
      </c>
      <c r="E35" s="328">
        <v>5</v>
      </c>
      <c r="F35" s="293"/>
    </row>
    <row r="36" spans="1:6" ht="26.25" customHeight="1">
      <c r="A36" s="326">
        <v>25</v>
      </c>
      <c r="B36" s="302" t="s">
        <v>276</v>
      </c>
      <c r="C36" s="303">
        <v>2</v>
      </c>
      <c r="D36" s="302" t="s">
        <v>242</v>
      </c>
      <c r="E36" s="328">
        <v>2</v>
      </c>
      <c r="F36" s="293"/>
    </row>
    <row r="37" spans="1:6" ht="47.25" customHeight="1">
      <c r="A37" s="326">
        <v>26</v>
      </c>
      <c r="B37" s="302" t="s">
        <v>277</v>
      </c>
      <c r="C37" s="303">
        <v>7</v>
      </c>
      <c r="D37" s="302" t="s">
        <v>269</v>
      </c>
      <c r="E37" s="328">
        <v>5</v>
      </c>
      <c r="F37" s="305"/>
    </row>
    <row r="38" spans="1:6" ht="47.25" customHeight="1">
      <c r="A38" s="326">
        <v>27</v>
      </c>
      <c r="B38" s="302" t="s">
        <v>249</v>
      </c>
      <c r="C38" s="303">
        <v>4</v>
      </c>
      <c r="D38" s="302" t="s">
        <v>242</v>
      </c>
      <c r="E38" s="328">
        <v>3</v>
      </c>
      <c r="F38" s="331" t="s">
        <v>286</v>
      </c>
    </row>
    <row r="39" spans="1:6" ht="47.25" customHeight="1">
      <c r="A39" s="326">
        <v>28</v>
      </c>
      <c r="B39" s="302" t="s">
        <v>250</v>
      </c>
      <c r="C39" s="306">
        <v>4</v>
      </c>
      <c r="D39" s="302" t="s">
        <v>242</v>
      </c>
      <c r="E39" s="328">
        <v>3</v>
      </c>
      <c r="F39" s="331" t="s">
        <v>290</v>
      </c>
    </row>
    <row r="40" spans="1:6" ht="47.25" customHeight="1">
      <c r="A40" s="326">
        <v>29</v>
      </c>
      <c r="B40" s="302" t="s">
        <v>257</v>
      </c>
      <c r="C40" s="303">
        <v>4</v>
      </c>
      <c r="D40" s="302" t="s">
        <v>242</v>
      </c>
      <c r="E40" s="328">
        <v>3</v>
      </c>
      <c r="F40" s="305"/>
    </row>
    <row r="41" spans="1:7" ht="22.5">
      <c r="A41" s="294"/>
      <c r="B41" s="295" t="s">
        <v>63</v>
      </c>
      <c r="C41" s="296">
        <f>SUM(C33:C40)</f>
        <v>31</v>
      </c>
      <c r="D41" s="296" t="s">
        <v>251</v>
      </c>
      <c r="E41" s="296">
        <f>SUM(E33:E40)</f>
        <v>23</v>
      </c>
      <c r="F41" s="308"/>
      <c r="G41" s="287">
        <f>30-C41</f>
        <v>-1</v>
      </c>
    </row>
    <row r="42" spans="1:6" ht="24" customHeight="1">
      <c r="A42" s="770" t="s">
        <v>252</v>
      </c>
      <c r="B42" s="771"/>
      <c r="C42" s="771"/>
      <c r="D42" s="772"/>
      <c r="E42" s="299"/>
      <c r="F42" s="300"/>
    </row>
    <row r="43" spans="1:6" ht="44.25" customHeight="1">
      <c r="A43" s="326">
        <v>30</v>
      </c>
      <c r="B43" s="302" t="s">
        <v>278</v>
      </c>
      <c r="C43" s="303">
        <v>7</v>
      </c>
      <c r="D43" s="302" t="s">
        <v>269</v>
      </c>
      <c r="E43" s="328">
        <v>5</v>
      </c>
      <c r="F43" s="329" t="s">
        <v>290</v>
      </c>
    </row>
    <row r="44" spans="1:6" ht="69">
      <c r="A44" s="306">
        <v>31</v>
      </c>
      <c r="B44" s="302" t="s">
        <v>206</v>
      </c>
      <c r="C44" s="303">
        <v>4</v>
      </c>
      <c r="D44" s="302" t="s">
        <v>269</v>
      </c>
      <c r="E44" s="328">
        <v>3</v>
      </c>
      <c r="F44" s="293"/>
    </row>
    <row r="45" spans="1:6" ht="22.5">
      <c r="A45" s="326">
        <v>32</v>
      </c>
      <c r="B45" s="302" t="s">
        <v>279</v>
      </c>
      <c r="C45" s="303">
        <v>1.5</v>
      </c>
      <c r="D45" s="302" t="s">
        <v>233</v>
      </c>
      <c r="E45" s="328">
        <v>2</v>
      </c>
      <c r="F45" s="293"/>
    </row>
    <row r="46" spans="1:6" ht="45.75">
      <c r="A46" s="326">
        <v>33</v>
      </c>
      <c r="B46" s="302" t="s">
        <v>209</v>
      </c>
      <c r="C46" s="303">
        <v>1.5</v>
      </c>
      <c r="D46" s="302" t="s">
        <v>242</v>
      </c>
      <c r="E46" s="328"/>
      <c r="F46" s="293"/>
    </row>
    <row r="47" spans="1:6" ht="22.5">
      <c r="A47" s="326">
        <v>34</v>
      </c>
      <c r="B47" s="302" t="s">
        <v>253</v>
      </c>
      <c r="C47" s="303">
        <v>4</v>
      </c>
      <c r="D47" s="302" t="s">
        <v>242</v>
      </c>
      <c r="E47" s="328">
        <v>3</v>
      </c>
      <c r="F47" s="329" t="s">
        <v>286</v>
      </c>
    </row>
    <row r="48" spans="1:6" ht="24.75" customHeight="1">
      <c r="A48" s="326">
        <v>35</v>
      </c>
      <c r="B48" s="302" t="s">
        <v>254</v>
      </c>
      <c r="C48" s="303">
        <v>4</v>
      </c>
      <c r="D48" s="302" t="s">
        <v>242</v>
      </c>
      <c r="E48" s="328">
        <v>3</v>
      </c>
      <c r="F48" s="329" t="s">
        <v>286</v>
      </c>
    </row>
    <row r="49" spans="1:6" ht="22.5">
      <c r="A49" s="307" t="s">
        <v>280</v>
      </c>
      <c r="B49" s="302" t="s">
        <v>255</v>
      </c>
      <c r="C49" s="303">
        <v>4</v>
      </c>
      <c r="D49" s="302" t="s">
        <v>242</v>
      </c>
      <c r="E49" s="327">
        <v>3</v>
      </c>
      <c r="F49" s="329" t="s">
        <v>288</v>
      </c>
    </row>
    <row r="50" spans="1:6" ht="22.5">
      <c r="A50" s="307" t="s">
        <v>281</v>
      </c>
      <c r="B50" s="302" t="s">
        <v>256</v>
      </c>
      <c r="C50" s="303">
        <v>4</v>
      </c>
      <c r="D50" s="302" t="s">
        <v>242</v>
      </c>
      <c r="E50" s="327">
        <v>3</v>
      </c>
      <c r="F50" s="329" t="s">
        <v>288</v>
      </c>
    </row>
    <row r="51" spans="1:7" ht="22.5">
      <c r="A51" s="309"/>
      <c r="B51" s="309" t="s">
        <v>63</v>
      </c>
      <c r="C51" s="310">
        <f>SUM(C43:C50)</f>
        <v>30</v>
      </c>
      <c r="D51" s="311" t="s">
        <v>258</v>
      </c>
      <c r="E51" s="310">
        <v>30</v>
      </c>
      <c r="F51" s="312"/>
      <c r="G51" s="287">
        <f>30-C51</f>
        <v>0</v>
      </c>
    </row>
    <row r="52" spans="1:6" ht="23.25" customHeight="1">
      <c r="A52" s="770" t="s">
        <v>259</v>
      </c>
      <c r="B52" s="771"/>
      <c r="C52" s="771"/>
      <c r="D52" s="772"/>
      <c r="E52" s="299"/>
      <c r="F52" s="300"/>
    </row>
    <row r="53" spans="1:6" ht="81" customHeight="1">
      <c r="A53" s="326">
        <v>38</v>
      </c>
      <c r="B53" s="314" t="s">
        <v>208</v>
      </c>
      <c r="C53" s="303">
        <v>4.5</v>
      </c>
      <c r="D53" s="302" t="s">
        <v>269</v>
      </c>
      <c r="E53" s="328">
        <v>6</v>
      </c>
      <c r="F53" s="313"/>
    </row>
    <row r="54" spans="1:6" ht="54.75" customHeight="1">
      <c r="A54" s="326">
        <v>39</v>
      </c>
      <c r="B54" s="314" t="s">
        <v>282</v>
      </c>
      <c r="C54" s="303">
        <v>1.5</v>
      </c>
      <c r="D54" s="302" t="s">
        <v>242</v>
      </c>
      <c r="E54" s="328">
        <v>4</v>
      </c>
      <c r="F54" s="313"/>
    </row>
    <row r="55" spans="1:6" ht="54.75" customHeight="1">
      <c r="A55" s="326">
        <v>40</v>
      </c>
      <c r="B55" s="314" t="s">
        <v>260</v>
      </c>
      <c r="C55" s="303">
        <v>4</v>
      </c>
      <c r="D55" s="302" t="s">
        <v>242</v>
      </c>
      <c r="E55" s="328">
        <v>6</v>
      </c>
      <c r="F55" s="331" t="s">
        <v>290</v>
      </c>
    </row>
    <row r="56" spans="1:6" ht="22.5">
      <c r="A56" s="306">
        <v>41</v>
      </c>
      <c r="B56" s="302" t="s">
        <v>261</v>
      </c>
      <c r="C56" s="303">
        <v>4</v>
      </c>
      <c r="D56" s="302" t="s">
        <v>242</v>
      </c>
      <c r="E56" s="328">
        <v>6</v>
      </c>
      <c r="F56" s="331" t="s">
        <v>288</v>
      </c>
    </row>
    <row r="57" spans="1:6" ht="22.5">
      <c r="A57" s="307" t="s">
        <v>283</v>
      </c>
      <c r="B57" s="302" t="s">
        <v>262</v>
      </c>
      <c r="C57" s="303">
        <v>4</v>
      </c>
      <c r="D57" s="302" t="s">
        <v>242</v>
      </c>
      <c r="E57" s="327">
        <v>4</v>
      </c>
      <c r="F57" s="315" t="s">
        <v>288</v>
      </c>
    </row>
    <row r="58" spans="1:6" ht="22.5">
      <c r="A58" s="307" t="s">
        <v>284</v>
      </c>
      <c r="B58" s="302" t="s">
        <v>81</v>
      </c>
      <c r="C58" s="303">
        <v>6</v>
      </c>
      <c r="D58" s="302" t="s">
        <v>242</v>
      </c>
      <c r="E58" s="328"/>
      <c r="F58" s="305"/>
    </row>
    <row r="59" spans="1:6" ht="22.5">
      <c r="A59" s="307" t="s">
        <v>285</v>
      </c>
      <c r="B59" s="302" t="s">
        <v>45</v>
      </c>
      <c r="C59" s="303">
        <v>6</v>
      </c>
      <c r="D59" s="302" t="s">
        <v>233</v>
      </c>
      <c r="E59" s="328"/>
      <c r="F59" s="305"/>
    </row>
    <row r="60" spans="1:9" ht="22.5">
      <c r="A60" s="294"/>
      <c r="B60" s="295" t="s">
        <v>63</v>
      </c>
      <c r="C60" s="296">
        <f>C53+C54+C55+C56+C57+C58+C59</f>
        <v>30</v>
      </c>
      <c r="D60" s="296"/>
      <c r="E60" s="296">
        <f>E53+E54+E55+E56+E57+E58+E59</f>
        <v>26</v>
      </c>
      <c r="F60" s="312"/>
      <c r="G60" s="287">
        <f>30-C60</f>
        <v>0</v>
      </c>
      <c r="I60" s="316"/>
    </row>
    <row r="61" spans="1:6" ht="22.5">
      <c r="A61" s="309"/>
      <c r="B61" s="317" t="s">
        <v>263</v>
      </c>
      <c r="C61" s="318">
        <f>C60+C51+C41+C31+C21+C14</f>
        <v>180</v>
      </c>
      <c r="D61" s="319"/>
      <c r="E61" s="310"/>
      <c r="F61" s="320"/>
    </row>
    <row r="62" spans="1:6" s="291" customFormat="1" ht="22.5">
      <c r="A62" s="321"/>
      <c r="B62" s="321"/>
      <c r="C62" s="322">
        <f>180-C61</f>
        <v>0</v>
      </c>
      <c r="D62" s="322"/>
      <c r="E62" s="323"/>
      <c r="F62" s="324"/>
    </row>
    <row r="63" spans="1:8" ht="22.5">
      <c r="A63" s="321"/>
      <c r="B63" s="321"/>
      <c r="C63" s="322"/>
      <c r="D63" s="323"/>
      <c r="E63" s="325" t="e">
        <f>#REF!+#REF!+#REF!+#REF!+#REF!+#REF!+C56+#REF!+#REF!+#REF!</f>
        <v>#REF!</v>
      </c>
      <c r="F63" s="324"/>
      <c r="G63" s="291"/>
      <c r="H63" s="291"/>
    </row>
    <row r="64" spans="1:8" ht="22.5" customHeight="1">
      <c r="A64" s="321"/>
      <c r="B64" s="321" t="s">
        <v>264</v>
      </c>
      <c r="C64" s="773" t="s">
        <v>265</v>
      </c>
      <c r="D64" s="774"/>
      <c r="E64" s="774"/>
      <c r="F64" s="774"/>
      <c r="G64" s="324"/>
      <c r="H64" s="291"/>
    </row>
  </sheetData>
  <sheetProtection/>
  <mergeCells count="12">
    <mergeCell ref="A15:D15"/>
    <mergeCell ref="A22:D22"/>
    <mergeCell ref="A32:D32"/>
    <mergeCell ref="A42:D42"/>
    <mergeCell ref="A52:D52"/>
    <mergeCell ref="C64:F64"/>
    <mergeCell ref="A1:E1"/>
    <mergeCell ref="F1:F5"/>
    <mergeCell ref="A2:E3"/>
    <mergeCell ref="A4:E4"/>
    <mergeCell ref="A5:E5"/>
    <mergeCell ref="A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162" sqref="N16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5"/>
  <legacyDrawing r:id="rId4"/>
  <oleObjects>
    <oleObject progId="Word.Document.12" shapeId="3600714" r:id="rId1"/>
    <oleObject progId="Word.Document.12" shapeId="3603623" r:id="rId2"/>
    <oleObject progId="Word.Document.12" shapeId="360644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user</cp:lastModifiedBy>
  <cp:lastPrinted>2021-04-22T09:42:52Z</cp:lastPrinted>
  <dcterms:created xsi:type="dcterms:W3CDTF">2020-01-10T12:25:25Z</dcterms:created>
  <dcterms:modified xsi:type="dcterms:W3CDTF">2021-05-21T08:36:44Z</dcterms:modified>
  <cp:category/>
  <cp:version/>
  <cp:contentType/>
  <cp:contentStatus/>
</cp:coreProperties>
</file>